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 Terzic\Desktop\"/>
    </mc:Choice>
  </mc:AlternateContent>
  <xr:revisionPtr revIDLastSave="0" documentId="13_ncr:1_{6B544154-5CD7-4703-9E0C-EFC50F917F6E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prvi_kol" sheetId="3" r:id="rId1"/>
    <sheet name="drugi_kol" sheetId="2" r:id="rId2"/>
    <sheet name="13E013ENT_januar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9" i="1"/>
  <c r="O30" i="1"/>
  <c r="O31" i="1"/>
  <c r="O32" i="1"/>
  <c r="O35" i="1"/>
  <c r="O36" i="1"/>
  <c r="O37" i="1"/>
  <c r="O39" i="1"/>
  <c r="O42" i="1"/>
  <c r="O43" i="1"/>
  <c r="O44" i="1"/>
  <c r="O45" i="1"/>
  <c r="O46" i="1"/>
  <c r="O48" i="1"/>
  <c r="O52" i="1"/>
  <c r="O53" i="1"/>
  <c r="O54" i="1"/>
  <c r="O56" i="1"/>
  <c r="O57" i="1"/>
  <c r="O59" i="1"/>
  <c r="O60" i="1"/>
  <c r="O61" i="1"/>
  <c r="O64" i="1"/>
  <c r="O71" i="1"/>
  <c r="O74" i="1"/>
  <c r="O75" i="1"/>
  <c r="O76" i="1"/>
  <c r="O79" i="1"/>
  <c r="O83" i="1"/>
  <c r="O84" i="1"/>
  <c r="O85" i="1"/>
  <c r="O86" i="1"/>
  <c r="O88" i="1"/>
  <c r="O89" i="1"/>
  <c r="O90" i="1"/>
  <c r="O93" i="1"/>
  <c r="O6" i="1"/>
  <c r="Y4" i="2"/>
  <c r="Z4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Y53" i="2"/>
  <c r="Z53" i="2"/>
  <c r="Y54" i="2"/>
  <c r="Z54" i="2"/>
  <c r="Y55" i="2"/>
  <c r="Z55" i="2"/>
  <c r="Y56" i="2"/>
  <c r="Z56" i="2"/>
  <c r="Y57" i="2"/>
  <c r="Z57" i="2"/>
  <c r="Y58" i="2"/>
  <c r="Z58" i="2"/>
  <c r="Y59" i="2"/>
  <c r="Z59" i="2"/>
  <c r="Y60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Y68" i="2"/>
  <c r="Z68" i="2"/>
  <c r="Y69" i="2"/>
  <c r="Z69" i="2"/>
  <c r="Y70" i="2"/>
  <c r="Z70" i="2"/>
  <c r="Y71" i="2"/>
  <c r="Z71" i="2"/>
  <c r="Y72" i="2"/>
  <c r="Z72" i="2"/>
  <c r="Y73" i="2"/>
  <c r="Z73" i="2"/>
  <c r="Y74" i="2"/>
  <c r="Z74" i="2"/>
  <c r="Y75" i="2"/>
  <c r="Z75" i="2"/>
  <c r="Y76" i="2"/>
  <c r="Z76" i="2"/>
  <c r="Y77" i="2"/>
  <c r="Z77" i="2"/>
  <c r="Y78" i="2"/>
  <c r="Z78" i="2"/>
  <c r="Y79" i="2"/>
  <c r="Z79" i="2"/>
  <c r="Y80" i="2"/>
  <c r="Z80" i="2"/>
  <c r="Y81" i="2"/>
  <c r="Z81" i="2"/>
  <c r="Y82" i="2"/>
  <c r="Z82" i="2"/>
  <c r="Y83" i="2"/>
  <c r="Z83" i="2"/>
  <c r="Y84" i="2"/>
  <c r="Z84" i="2"/>
  <c r="Y85" i="2"/>
  <c r="Z85" i="2"/>
  <c r="Y86" i="2"/>
  <c r="Z86" i="2"/>
  <c r="Y87" i="2"/>
  <c r="Z87" i="2"/>
  <c r="Y88" i="2"/>
  <c r="Z88" i="2"/>
  <c r="Y89" i="2"/>
  <c r="Z89" i="2"/>
  <c r="Y90" i="2"/>
  <c r="Z90" i="2"/>
  <c r="Y91" i="2"/>
  <c r="Z91" i="2"/>
  <c r="Y92" i="2"/>
  <c r="Z92" i="2"/>
  <c r="Y93" i="2"/>
  <c r="Z93" i="2"/>
  <c r="Z3" i="2"/>
  <c r="Y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3" i="2"/>
  <c r="W4" i="2"/>
  <c r="W5" i="2"/>
  <c r="N2" i="1"/>
  <c r="K39" i="1" s="1"/>
  <c r="L2" i="1"/>
  <c r="M2" i="1" l="1"/>
  <c r="I32" i="1" l="1"/>
  <c r="J32" i="1" s="1"/>
  <c r="I60" i="1"/>
  <c r="J60" i="1" s="1"/>
  <c r="H5" i="1"/>
  <c r="H16" i="1"/>
  <c r="H29" i="1"/>
  <c r="H30" i="1"/>
  <c r="H32" i="1"/>
  <c r="H35" i="1"/>
  <c r="H45" i="1"/>
  <c r="H48" i="1"/>
  <c r="H49" i="1"/>
  <c r="H54" i="1"/>
  <c r="H60" i="1"/>
  <c r="H79" i="1"/>
  <c r="H83" i="1"/>
  <c r="H88" i="1"/>
  <c r="H89" i="1"/>
  <c r="H90" i="1"/>
  <c r="H93" i="1"/>
  <c r="G16" i="1"/>
  <c r="K16" i="1" s="1"/>
  <c r="G29" i="1"/>
  <c r="K29" i="1" s="1"/>
  <c r="G30" i="1"/>
  <c r="K30" i="1" s="1"/>
  <c r="G32" i="1"/>
  <c r="K32" i="1" s="1"/>
  <c r="G35" i="1"/>
  <c r="K35" i="1" s="1"/>
  <c r="G45" i="1"/>
  <c r="K45" i="1" s="1"/>
  <c r="G48" i="1"/>
  <c r="K48" i="1" s="1"/>
  <c r="G60" i="1"/>
  <c r="K60" i="1" s="1"/>
  <c r="G63" i="1"/>
  <c r="K63" i="1" s="1"/>
  <c r="G79" i="1"/>
  <c r="K79" i="1" s="1"/>
  <c r="G83" i="1"/>
  <c r="K83" i="1" s="1"/>
  <c r="G88" i="1"/>
  <c r="K88" i="1" s="1"/>
  <c r="G89" i="1"/>
  <c r="K89" i="1" s="1"/>
  <c r="G90" i="1"/>
  <c r="K90" i="1" s="1"/>
  <c r="G93" i="1"/>
  <c r="K93" i="1" s="1"/>
  <c r="D9" i="1"/>
  <c r="D21" i="1"/>
  <c r="D24" i="1"/>
  <c r="D25" i="1"/>
  <c r="D26" i="1"/>
  <c r="D27" i="1"/>
  <c r="D28" i="1"/>
  <c r="D33" i="1"/>
  <c r="D34" i="1"/>
  <c r="D38" i="1"/>
  <c r="D40" i="1"/>
  <c r="D41" i="1"/>
  <c r="D47" i="1"/>
  <c r="D50" i="1"/>
  <c r="D51" i="1"/>
  <c r="D55" i="1"/>
  <c r="D58" i="1"/>
  <c r="D62" i="1"/>
  <c r="D63" i="1"/>
  <c r="D65" i="1"/>
  <c r="D66" i="1"/>
  <c r="D67" i="1"/>
  <c r="D68" i="1"/>
  <c r="D69" i="1"/>
  <c r="D70" i="1"/>
  <c r="D72" i="1"/>
  <c r="D73" i="1"/>
  <c r="D77" i="1"/>
  <c r="D78" i="1"/>
  <c r="D80" i="1"/>
  <c r="D81" i="1"/>
  <c r="D82" i="1"/>
  <c r="D87" i="1"/>
  <c r="D91" i="1"/>
  <c r="D92" i="1"/>
  <c r="C9" i="1"/>
  <c r="C21" i="1"/>
  <c r="C24" i="1"/>
  <c r="C25" i="1"/>
  <c r="C26" i="1"/>
  <c r="C27" i="1"/>
  <c r="C28" i="1"/>
  <c r="C33" i="1"/>
  <c r="C34" i="1"/>
  <c r="C38" i="1"/>
  <c r="C40" i="1"/>
  <c r="C41" i="1"/>
  <c r="C47" i="1"/>
  <c r="C49" i="1"/>
  <c r="C50" i="1"/>
  <c r="C51" i="1"/>
  <c r="C55" i="1"/>
  <c r="C58" i="1"/>
  <c r="C62" i="1"/>
  <c r="C65" i="1"/>
  <c r="C66" i="1"/>
  <c r="C67" i="1"/>
  <c r="C68" i="1"/>
  <c r="C69" i="1"/>
  <c r="C70" i="1"/>
  <c r="C72" i="1"/>
  <c r="C73" i="1"/>
  <c r="C77" i="1"/>
  <c r="C78" i="1"/>
  <c r="C80" i="1"/>
  <c r="C81" i="1"/>
  <c r="C82" i="1"/>
  <c r="C87" i="1"/>
  <c r="C91" i="1"/>
  <c r="C92" i="1"/>
  <c r="F26" i="1"/>
  <c r="F27" i="1"/>
  <c r="F38" i="1"/>
  <c r="F41" i="1"/>
  <c r="F44" i="1"/>
  <c r="H44" i="1" s="1"/>
  <c r="F58" i="1"/>
  <c r="F65" i="1"/>
  <c r="F66" i="1"/>
  <c r="F78" i="1"/>
  <c r="E6" i="1"/>
  <c r="G6" i="1" s="1"/>
  <c r="K6" i="1" s="1"/>
  <c r="E27" i="1"/>
  <c r="E28" i="1"/>
  <c r="E40" i="1"/>
  <c r="E44" i="1"/>
  <c r="G44" i="1" s="1"/>
  <c r="K44" i="1" s="1"/>
  <c r="E47" i="1"/>
  <c r="E58" i="1"/>
  <c r="E66" i="1"/>
  <c r="E72" i="1"/>
  <c r="E77" i="1"/>
  <c r="E78" i="1"/>
  <c r="I71" i="2"/>
  <c r="I72" i="2"/>
  <c r="F72" i="1" s="1"/>
  <c r="H71" i="2"/>
  <c r="H72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3" i="2"/>
  <c r="H4" i="2"/>
  <c r="I4" i="2"/>
  <c r="H5" i="2"/>
  <c r="J5" i="2" s="1"/>
  <c r="I5" i="2"/>
  <c r="H6" i="2"/>
  <c r="I6" i="2"/>
  <c r="F6" i="1" s="1"/>
  <c r="H6" i="1" s="1"/>
  <c r="H7" i="2"/>
  <c r="I7" i="2"/>
  <c r="H8" i="2"/>
  <c r="I8" i="2"/>
  <c r="H9" i="2"/>
  <c r="E9" i="1" s="1"/>
  <c r="I9" i="2"/>
  <c r="F9" i="1" s="1"/>
  <c r="H10" i="2"/>
  <c r="I10" i="2"/>
  <c r="H11" i="2"/>
  <c r="I11" i="2"/>
  <c r="H12" i="2"/>
  <c r="I12" i="2"/>
  <c r="J12" i="2" s="1"/>
  <c r="H13" i="2"/>
  <c r="J13" i="2" s="1"/>
  <c r="I13" i="2"/>
  <c r="H14" i="2"/>
  <c r="I14" i="2"/>
  <c r="F14" i="1" s="1"/>
  <c r="H14" i="1" s="1"/>
  <c r="H15" i="2"/>
  <c r="I15" i="2"/>
  <c r="H16" i="2"/>
  <c r="I16" i="2"/>
  <c r="H17" i="2"/>
  <c r="J17" i="2" s="1"/>
  <c r="I17" i="2"/>
  <c r="H18" i="2"/>
  <c r="I18" i="2"/>
  <c r="H19" i="2"/>
  <c r="I19" i="2"/>
  <c r="H20" i="2"/>
  <c r="I20" i="2"/>
  <c r="J20" i="2" s="1"/>
  <c r="H21" i="2"/>
  <c r="E21" i="1" s="1"/>
  <c r="I21" i="2"/>
  <c r="F21" i="1" s="1"/>
  <c r="H22" i="2"/>
  <c r="I22" i="2"/>
  <c r="H23" i="2"/>
  <c r="I23" i="2"/>
  <c r="J23" i="2" s="1"/>
  <c r="H24" i="2"/>
  <c r="E24" i="1" s="1"/>
  <c r="I24" i="2"/>
  <c r="F24" i="1" s="1"/>
  <c r="H25" i="2"/>
  <c r="E25" i="1" s="1"/>
  <c r="I25" i="2"/>
  <c r="F25" i="1" s="1"/>
  <c r="H26" i="2"/>
  <c r="I26" i="2"/>
  <c r="H27" i="2"/>
  <c r="I27" i="2"/>
  <c r="H28" i="2"/>
  <c r="I28" i="2"/>
  <c r="F28" i="1" s="1"/>
  <c r="H29" i="2"/>
  <c r="J29" i="2" s="1"/>
  <c r="I29" i="2"/>
  <c r="H30" i="2"/>
  <c r="I30" i="2"/>
  <c r="H31" i="2"/>
  <c r="E31" i="1" s="1"/>
  <c r="G31" i="1" s="1"/>
  <c r="I31" i="2"/>
  <c r="F31" i="1" s="1"/>
  <c r="H31" i="1" s="1"/>
  <c r="H32" i="2"/>
  <c r="I32" i="2"/>
  <c r="H33" i="2"/>
  <c r="E33" i="1" s="1"/>
  <c r="I33" i="2"/>
  <c r="F33" i="1" s="1"/>
  <c r="H34" i="2"/>
  <c r="E34" i="1" s="1"/>
  <c r="I34" i="2"/>
  <c r="F34" i="1" s="1"/>
  <c r="H35" i="2"/>
  <c r="I35" i="2"/>
  <c r="H36" i="2"/>
  <c r="I36" i="2"/>
  <c r="J36" i="2" s="1"/>
  <c r="H37" i="2"/>
  <c r="J37" i="2" s="1"/>
  <c r="I37" i="2"/>
  <c r="H38" i="2"/>
  <c r="I38" i="2"/>
  <c r="H39" i="2"/>
  <c r="I39" i="2"/>
  <c r="H40" i="2"/>
  <c r="I40" i="2"/>
  <c r="F40" i="1" s="1"/>
  <c r="H41" i="2"/>
  <c r="E41" i="1" s="1"/>
  <c r="I41" i="2"/>
  <c r="H42" i="2"/>
  <c r="I42" i="2"/>
  <c r="H43" i="2"/>
  <c r="I43" i="2"/>
  <c r="H44" i="2"/>
  <c r="I44" i="2"/>
  <c r="H45" i="2"/>
  <c r="J45" i="2" s="1"/>
  <c r="I45" i="2"/>
  <c r="H46" i="2"/>
  <c r="I46" i="2"/>
  <c r="H47" i="2"/>
  <c r="I47" i="2"/>
  <c r="F47" i="1" s="1"/>
  <c r="H48" i="2"/>
  <c r="I48" i="2"/>
  <c r="H49" i="2"/>
  <c r="J49" i="2" s="1"/>
  <c r="I49" i="2"/>
  <c r="H50" i="2"/>
  <c r="E50" i="1" s="1"/>
  <c r="I50" i="2"/>
  <c r="F50" i="1" s="1"/>
  <c r="H51" i="2"/>
  <c r="E51" i="1" s="1"/>
  <c r="I51" i="2"/>
  <c r="F51" i="1" s="1"/>
  <c r="H52" i="2"/>
  <c r="I52" i="2"/>
  <c r="H53" i="2"/>
  <c r="J53" i="2" s="1"/>
  <c r="I53" i="2"/>
  <c r="H54" i="2"/>
  <c r="I54" i="2"/>
  <c r="H55" i="2"/>
  <c r="E55" i="1" s="1"/>
  <c r="I55" i="2"/>
  <c r="F55" i="1" s="1"/>
  <c r="H56" i="2"/>
  <c r="I56" i="2"/>
  <c r="J56" i="2" s="1"/>
  <c r="H57" i="2"/>
  <c r="J57" i="2" s="1"/>
  <c r="I57" i="2"/>
  <c r="H58" i="2"/>
  <c r="I58" i="2"/>
  <c r="H59" i="2"/>
  <c r="I59" i="2"/>
  <c r="J59" i="2" s="1"/>
  <c r="H60" i="2"/>
  <c r="I60" i="2"/>
  <c r="H61" i="2"/>
  <c r="J61" i="2" s="1"/>
  <c r="I61" i="2"/>
  <c r="H62" i="2"/>
  <c r="E62" i="1" s="1"/>
  <c r="I62" i="2"/>
  <c r="F62" i="1" s="1"/>
  <c r="H63" i="2"/>
  <c r="I63" i="2"/>
  <c r="J63" i="2" s="1"/>
  <c r="H64" i="2"/>
  <c r="J64" i="2" s="1"/>
  <c r="I64" i="2"/>
  <c r="H65" i="2"/>
  <c r="E65" i="1" s="1"/>
  <c r="I65" i="2"/>
  <c r="H66" i="2"/>
  <c r="I66" i="2"/>
  <c r="H67" i="2"/>
  <c r="E67" i="1" s="1"/>
  <c r="I67" i="2"/>
  <c r="J67" i="2" s="1"/>
  <c r="H68" i="2"/>
  <c r="E68" i="1" s="1"/>
  <c r="I68" i="2"/>
  <c r="F68" i="1" s="1"/>
  <c r="H69" i="2"/>
  <c r="E69" i="1" s="1"/>
  <c r="I69" i="2"/>
  <c r="F69" i="1" s="1"/>
  <c r="H70" i="2"/>
  <c r="E70" i="1" s="1"/>
  <c r="I70" i="2"/>
  <c r="F70" i="1" s="1"/>
  <c r="H73" i="2"/>
  <c r="E73" i="1" s="1"/>
  <c r="I73" i="2"/>
  <c r="F73" i="1" s="1"/>
  <c r="H74" i="2"/>
  <c r="I74" i="2"/>
  <c r="H75" i="2"/>
  <c r="I75" i="2"/>
  <c r="H76" i="2"/>
  <c r="I76" i="2"/>
  <c r="H77" i="2"/>
  <c r="I77" i="2"/>
  <c r="F77" i="1" s="1"/>
  <c r="H78" i="2"/>
  <c r="I78" i="2"/>
  <c r="H79" i="2"/>
  <c r="I79" i="2"/>
  <c r="H80" i="2"/>
  <c r="E80" i="1" s="1"/>
  <c r="I80" i="2"/>
  <c r="F80" i="1" s="1"/>
  <c r="H81" i="2"/>
  <c r="E81" i="1" s="1"/>
  <c r="I81" i="2"/>
  <c r="J81" i="2" s="1"/>
  <c r="H82" i="2"/>
  <c r="E82" i="1" s="1"/>
  <c r="I82" i="2"/>
  <c r="F82" i="1" s="1"/>
  <c r="H83" i="2"/>
  <c r="I83" i="2"/>
  <c r="H84" i="2"/>
  <c r="I84" i="2"/>
  <c r="H85" i="2"/>
  <c r="I85" i="2"/>
  <c r="H86" i="2"/>
  <c r="I86" i="2"/>
  <c r="H87" i="2"/>
  <c r="E87" i="1" s="1"/>
  <c r="I87" i="2"/>
  <c r="F87" i="1" s="1"/>
  <c r="H88" i="2"/>
  <c r="I88" i="2"/>
  <c r="H89" i="2"/>
  <c r="I89" i="2"/>
  <c r="H90" i="2"/>
  <c r="I90" i="2"/>
  <c r="H91" i="2"/>
  <c r="E91" i="1" s="1"/>
  <c r="I91" i="2"/>
  <c r="F91" i="1" s="1"/>
  <c r="H92" i="2"/>
  <c r="I92" i="2"/>
  <c r="F92" i="1" s="1"/>
  <c r="H93" i="2"/>
  <c r="I93" i="2"/>
  <c r="I3" i="2"/>
  <c r="H3" i="2"/>
  <c r="J86" i="2"/>
  <c r="J75" i="2"/>
  <c r="J44" i="2"/>
  <c r="J42" i="2"/>
  <c r="J31" i="2"/>
  <c r="J16" i="2"/>
  <c r="J7" i="2"/>
  <c r="J6" i="2"/>
  <c r="X3" i="2"/>
  <c r="I31" i="1" l="1"/>
  <c r="J31" i="1" s="1"/>
  <c r="K31" i="1"/>
  <c r="G40" i="1"/>
  <c r="K40" i="1" s="1"/>
  <c r="O40" i="1"/>
  <c r="H80" i="1"/>
  <c r="H27" i="1"/>
  <c r="G82" i="1"/>
  <c r="K82" i="1" s="1"/>
  <c r="O82" i="1"/>
  <c r="H24" i="1"/>
  <c r="J28" i="2"/>
  <c r="J92" i="2"/>
  <c r="J84" i="2"/>
  <c r="J54" i="2"/>
  <c r="J46" i="2"/>
  <c r="J38" i="2"/>
  <c r="J30" i="2"/>
  <c r="J26" i="2"/>
  <c r="J14" i="2"/>
  <c r="J10" i="2"/>
  <c r="J72" i="2"/>
  <c r="E14" i="1"/>
  <c r="G14" i="1" s="1"/>
  <c r="K14" i="1" s="1"/>
  <c r="F81" i="1"/>
  <c r="G78" i="1"/>
  <c r="K78" i="1" s="1"/>
  <c r="O78" i="1"/>
  <c r="G66" i="1"/>
  <c r="K66" i="1" s="1"/>
  <c r="O66" i="1"/>
  <c r="G47" i="1"/>
  <c r="K47" i="1" s="1"/>
  <c r="O47" i="1"/>
  <c r="O26" i="1"/>
  <c r="H82" i="1"/>
  <c r="H69" i="1"/>
  <c r="I69" i="1" s="1"/>
  <c r="J69" i="1" s="1"/>
  <c r="H55" i="1"/>
  <c r="H33" i="1"/>
  <c r="J91" i="2"/>
  <c r="J83" i="2"/>
  <c r="J9" i="2"/>
  <c r="F67" i="1"/>
  <c r="G77" i="1"/>
  <c r="K77" i="1" s="1"/>
  <c r="O77" i="1"/>
  <c r="G65" i="1"/>
  <c r="K65" i="1" s="1"/>
  <c r="O65" i="1"/>
  <c r="G41" i="1"/>
  <c r="K41" i="1" s="1"/>
  <c r="O41" i="1"/>
  <c r="G25" i="1"/>
  <c r="K25" i="1" s="1"/>
  <c r="O25" i="1"/>
  <c r="H81" i="1"/>
  <c r="H68" i="1"/>
  <c r="H51" i="1"/>
  <c r="H28" i="1"/>
  <c r="I48" i="1"/>
  <c r="J48" i="1" s="1"/>
  <c r="I45" i="1"/>
  <c r="J45" i="1" s="1"/>
  <c r="I35" i="1"/>
  <c r="J35" i="1" s="1"/>
  <c r="G62" i="1"/>
  <c r="K62" i="1" s="1"/>
  <c r="O62" i="1"/>
  <c r="G24" i="1"/>
  <c r="K24" i="1" s="1"/>
  <c r="O24" i="1"/>
  <c r="H50" i="1"/>
  <c r="E5" i="1"/>
  <c r="G5" i="1" s="1"/>
  <c r="K5" i="1" s="1"/>
  <c r="G91" i="1"/>
  <c r="K91" i="1" s="1"/>
  <c r="O91" i="1"/>
  <c r="G72" i="1"/>
  <c r="K72" i="1" s="1"/>
  <c r="O72" i="1"/>
  <c r="G58" i="1"/>
  <c r="K58" i="1" s="1"/>
  <c r="O58" i="1"/>
  <c r="O38" i="1"/>
  <c r="G21" i="1"/>
  <c r="K21" i="1" s="1"/>
  <c r="O21" i="1"/>
  <c r="H78" i="1"/>
  <c r="H66" i="1"/>
  <c r="H47" i="1"/>
  <c r="I47" i="1" s="1"/>
  <c r="H26" i="1"/>
  <c r="J74" i="2"/>
  <c r="J60" i="2"/>
  <c r="J52" i="2"/>
  <c r="J48" i="2"/>
  <c r="J4" i="2"/>
  <c r="E92" i="1"/>
  <c r="G92" i="1" s="1"/>
  <c r="E26" i="1"/>
  <c r="G26" i="1" s="1"/>
  <c r="G87" i="1"/>
  <c r="K87" i="1" s="1"/>
  <c r="O87" i="1"/>
  <c r="G70" i="1"/>
  <c r="K70" i="1" s="1"/>
  <c r="O70" i="1"/>
  <c r="G55" i="1"/>
  <c r="O55" i="1"/>
  <c r="G34" i="1"/>
  <c r="K34" i="1" s="1"/>
  <c r="O34" i="1"/>
  <c r="G9" i="1"/>
  <c r="K9" i="1" s="1"/>
  <c r="O9" i="1"/>
  <c r="H77" i="1"/>
  <c r="H65" i="1"/>
  <c r="H41" i="1"/>
  <c r="H25" i="1"/>
  <c r="I30" i="1"/>
  <c r="J30" i="1" s="1"/>
  <c r="G73" i="1"/>
  <c r="K73" i="1" s="1"/>
  <c r="O73" i="1"/>
  <c r="G69" i="1"/>
  <c r="K69" i="1" s="1"/>
  <c r="O69" i="1"/>
  <c r="G51" i="1"/>
  <c r="K51" i="1" s="1"/>
  <c r="O51" i="1"/>
  <c r="G33" i="1"/>
  <c r="K33" i="1" s="1"/>
  <c r="O33" i="1"/>
  <c r="H92" i="1"/>
  <c r="H73" i="1"/>
  <c r="H63" i="1"/>
  <c r="I63" i="1" s="1"/>
  <c r="J63" i="1" s="1"/>
  <c r="O63" i="1"/>
  <c r="J73" i="2"/>
  <c r="J39" i="2"/>
  <c r="E38" i="1"/>
  <c r="G38" i="1" s="1"/>
  <c r="G81" i="1"/>
  <c r="K81" i="1" s="1"/>
  <c r="O81" i="1"/>
  <c r="G68" i="1"/>
  <c r="K68" i="1" s="1"/>
  <c r="O68" i="1"/>
  <c r="G50" i="1"/>
  <c r="K50" i="1" s="1"/>
  <c r="O50" i="1"/>
  <c r="G28" i="1"/>
  <c r="K28" i="1" s="1"/>
  <c r="O28" i="1"/>
  <c r="H91" i="1"/>
  <c r="I91" i="1" s="1"/>
  <c r="J91" i="1" s="1"/>
  <c r="H72" i="1"/>
  <c r="H62" i="1"/>
  <c r="H38" i="1"/>
  <c r="H21" i="1"/>
  <c r="I29" i="1"/>
  <c r="J29" i="1" s="1"/>
  <c r="O92" i="1"/>
  <c r="H67" i="1"/>
  <c r="H40" i="1"/>
  <c r="I40" i="1" s="1"/>
  <c r="J40" i="1" s="1"/>
  <c r="E54" i="1"/>
  <c r="G54" i="1" s="1"/>
  <c r="K54" i="1" s="1"/>
  <c r="G80" i="1"/>
  <c r="K80" i="1" s="1"/>
  <c r="O80" i="1"/>
  <c r="G67" i="1"/>
  <c r="K67" i="1" s="1"/>
  <c r="O67" i="1"/>
  <c r="G49" i="1"/>
  <c r="K49" i="1" s="1"/>
  <c r="O49" i="1"/>
  <c r="G27" i="1"/>
  <c r="K27" i="1" s="1"/>
  <c r="O27" i="1"/>
  <c r="H87" i="1"/>
  <c r="H70" i="1"/>
  <c r="H58" i="1"/>
  <c r="H34" i="1"/>
  <c r="H9" i="1"/>
  <c r="I16" i="1"/>
  <c r="J16" i="1" s="1"/>
  <c r="I28" i="1"/>
  <c r="I81" i="1"/>
  <c r="I44" i="1"/>
  <c r="J44" i="1" s="1"/>
  <c r="I49" i="1"/>
  <c r="J49" i="1" s="1"/>
  <c r="I21" i="1"/>
  <c r="I6" i="1"/>
  <c r="J6" i="1" s="1"/>
  <c r="I50" i="1"/>
  <c r="J50" i="1" s="1"/>
  <c r="I5" i="1"/>
  <c r="J5" i="1" s="1"/>
  <c r="I80" i="1"/>
  <c r="J80" i="1" s="1"/>
  <c r="I67" i="1"/>
  <c r="J67" i="1" s="1"/>
  <c r="I65" i="1"/>
  <c r="J65" i="1" s="1"/>
  <c r="I51" i="1"/>
  <c r="J51" i="1" s="1"/>
  <c r="I41" i="1"/>
  <c r="J41" i="1" s="1"/>
  <c r="I33" i="1"/>
  <c r="J33" i="1" s="1"/>
  <c r="I14" i="1"/>
  <c r="J14" i="1" s="1"/>
  <c r="I87" i="1"/>
  <c r="J87" i="1" s="1"/>
  <c r="I78" i="1"/>
  <c r="J78" i="1" s="1"/>
  <c r="I70" i="1"/>
  <c r="J70" i="1" s="1"/>
  <c r="I66" i="1"/>
  <c r="J66" i="1" s="1"/>
  <c r="I90" i="1"/>
  <c r="J90" i="1" s="1"/>
  <c r="I83" i="1"/>
  <c r="J83" i="1" s="1"/>
  <c r="I79" i="1"/>
  <c r="J79" i="1" s="1"/>
  <c r="I88" i="1"/>
  <c r="J88" i="1" s="1"/>
  <c r="I93" i="1"/>
  <c r="J93" i="1" s="1"/>
  <c r="I89" i="1"/>
  <c r="J89" i="1" s="1"/>
  <c r="J80" i="2"/>
  <c r="J88" i="2"/>
  <c r="J79" i="2"/>
  <c r="J90" i="2"/>
  <c r="J93" i="2"/>
  <c r="J89" i="2"/>
  <c r="J69" i="2"/>
  <c r="J66" i="2"/>
  <c r="J3" i="2"/>
  <c r="J78" i="2"/>
  <c r="J41" i="2"/>
  <c r="J34" i="2"/>
  <c r="J33" i="2"/>
  <c r="J25" i="2"/>
  <c r="J18" i="2"/>
  <c r="J24" i="2"/>
  <c r="J47" i="2"/>
  <c r="J68" i="2"/>
  <c r="J76" i="2"/>
  <c r="J87" i="2"/>
  <c r="J8" i="2"/>
  <c r="J11" i="2"/>
  <c r="J27" i="2"/>
  <c r="J32" i="2"/>
  <c r="J35" i="2"/>
  <c r="J40" i="2"/>
  <c r="J43" i="2"/>
  <c r="J55" i="2"/>
  <c r="J58" i="2"/>
  <c r="J65" i="2"/>
  <c r="J82" i="2"/>
  <c r="J15" i="2"/>
  <c r="J22" i="2"/>
  <c r="J50" i="2"/>
  <c r="J62" i="2"/>
  <c r="J70" i="2"/>
  <c r="J85" i="2"/>
  <c r="J19" i="2"/>
  <c r="J21" i="2"/>
  <c r="J51" i="2"/>
  <c r="J71" i="2"/>
  <c r="J77" i="2"/>
  <c r="K26" i="1" l="1"/>
  <c r="I26" i="1"/>
  <c r="K92" i="1"/>
  <c r="I92" i="1"/>
  <c r="J92" i="1" s="1"/>
  <c r="I38" i="1"/>
  <c r="K38" i="1"/>
  <c r="I55" i="1"/>
  <c r="K55" i="1"/>
  <c r="I58" i="1"/>
  <c r="J58" i="1" s="1"/>
  <c r="I9" i="1"/>
  <c r="I54" i="1"/>
  <c r="J54" i="1" s="1"/>
  <c r="I82" i="1"/>
  <c r="J82" i="1" s="1"/>
  <c r="I62" i="1"/>
  <c r="T8" i="1"/>
  <c r="T7" i="1"/>
  <c r="T6" i="1"/>
  <c r="T5" i="1"/>
  <c r="T9" i="1"/>
  <c r="T10" i="1"/>
  <c r="I24" i="1"/>
  <c r="J24" i="1" s="1"/>
  <c r="I72" i="1"/>
  <c r="J72" i="1" s="1"/>
  <c r="I77" i="1"/>
  <c r="J77" i="1" s="1"/>
  <c r="I34" i="1"/>
  <c r="J34" i="1" s="1"/>
  <c r="I25" i="1"/>
  <c r="J25" i="1" s="1"/>
  <c r="I27" i="1"/>
  <c r="J27" i="1" s="1"/>
  <c r="I68" i="1"/>
  <c r="J68" i="1" s="1"/>
  <c r="I73" i="1"/>
  <c r="T11" i="1" l="1"/>
  <c r="U6" i="1" s="1"/>
  <c r="U5" i="1" l="1"/>
  <c r="U8" i="1"/>
  <c r="U9" i="1"/>
  <c r="U10" i="1"/>
  <c r="U7" i="1"/>
</calcChain>
</file>

<file path=xl/sharedStrings.xml><?xml version="1.0" encoding="utf-8"?>
<sst xmlns="http://schemas.openxmlformats.org/spreadsheetml/2006/main" count="596" uniqueCount="211">
  <si>
    <t>1990/0242</t>
  </si>
  <si>
    <t>Цвркота Игор</t>
  </si>
  <si>
    <t>2011/0022</t>
  </si>
  <si>
    <t>Грекуловић Иван</t>
  </si>
  <si>
    <t>2011/0435</t>
  </si>
  <si>
    <t>Поповић Димитрије</t>
  </si>
  <si>
    <t>2013/0276</t>
  </si>
  <si>
    <t>Васиљевић Иван</t>
  </si>
  <si>
    <t>2014/0047</t>
  </si>
  <si>
    <t>Ракић Никола</t>
  </si>
  <si>
    <t>2014/0132</t>
  </si>
  <si>
    <t>Мошић Никола</t>
  </si>
  <si>
    <t>2014/0278</t>
  </si>
  <si>
    <t>Бабић Анастасија</t>
  </si>
  <si>
    <t>2014/0419</t>
  </si>
  <si>
    <t>Тодоровић Марија</t>
  </si>
  <si>
    <t>2014/0486</t>
  </si>
  <si>
    <t>Лукић Зоран</t>
  </si>
  <si>
    <t>2014/0497</t>
  </si>
  <si>
    <t>Милисављевић Стефан</t>
  </si>
  <si>
    <t>2014/0585</t>
  </si>
  <si>
    <t>Николић Станислав</t>
  </si>
  <si>
    <t>2015/0143</t>
  </si>
  <si>
    <t>Павићевић Андрија</t>
  </si>
  <si>
    <t>2015/0178</t>
  </si>
  <si>
    <t>Петковић Стефан</t>
  </si>
  <si>
    <t>2015/0496</t>
  </si>
  <si>
    <t>Стојиљковић Александра</t>
  </si>
  <si>
    <t>2015/0511</t>
  </si>
  <si>
    <t>Стојановић Милица</t>
  </si>
  <si>
    <t>2015/0528</t>
  </si>
  <si>
    <t>Печурица Петар</t>
  </si>
  <si>
    <t>2015/0569</t>
  </si>
  <si>
    <t>Филиповић Стефан</t>
  </si>
  <si>
    <t>2015/0707</t>
  </si>
  <si>
    <t>Шкријељ Енис</t>
  </si>
  <si>
    <t>2016/0155</t>
  </si>
  <si>
    <t>Конџуловић Димитрије</t>
  </si>
  <si>
    <t>2016/0271</t>
  </si>
  <si>
    <t>Љубић Дуња</t>
  </si>
  <si>
    <t>2016/0308</t>
  </si>
  <si>
    <t>Бељић Александар</t>
  </si>
  <si>
    <t>2016/0409</t>
  </si>
  <si>
    <t>Новаковић Милица</t>
  </si>
  <si>
    <t>2016/0528</t>
  </si>
  <si>
    <t>Станковић Милош</t>
  </si>
  <si>
    <t>2016/0536</t>
  </si>
  <si>
    <t>Баљић Бранко</t>
  </si>
  <si>
    <t>2016/0540</t>
  </si>
  <si>
    <t>Костић Предраг</t>
  </si>
  <si>
    <t>2016/0602</t>
  </si>
  <si>
    <t>Матијашевић Урош</t>
  </si>
  <si>
    <t>2017/0029</t>
  </si>
  <si>
    <t>Вуковић Станко</t>
  </si>
  <si>
    <t>2017/0180</t>
  </si>
  <si>
    <t>Голубовић Милија</t>
  </si>
  <si>
    <t>2017/0272</t>
  </si>
  <si>
    <t>Николић Матеа</t>
  </si>
  <si>
    <t>2017/0441</t>
  </si>
  <si>
    <t>Продановић Младен</t>
  </si>
  <si>
    <t>2017/0468</t>
  </si>
  <si>
    <t>Стојчев Наташа</t>
  </si>
  <si>
    <t>2017/0564</t>
  </si>
  <si>
    <t>Ивановић Коста</t>
  </si>
  <si>
    <t>2017/0567</t>
  </si>
  <si>
    <t>Исић Коста</t>
  </si>
  <si>
    <t>2017/0569</t>
  </si>
  <si>
    <t>Обрадовић Олгица</t>
  </si>
  <si>
    <t>2017/0576</t>
  </si>
  <si>
    <t>Васић Кузман</t>
  </si>
  <si>
    <t>2017/0680</t>
  </si>
  <si>
    <t>Ашанин Ружица</t>
  </si>
  <si>
    <t>2018/0013</t>
  </si>
  <si>
    <t>Маџаревић Александар</t>
  </si>
  <si>
    <t>2018/0161</t>
  </si>
  <si>
    <t>Пантовић Огњен</t>
  </si>
  <si>
    <t>2018/0198</t>
  </si>
  <si>
    <t>Ралевић Јулија</t>
  </si>
  <si>
    <t>2018/0227</t>
  </si>
  <si>
    <t>Шимпрага Ања</t>
  </si>
  <si>
    <t>2018/0232</t>
  </si>
  <si>
    <t>Петровић Ана</t>
  </si>
  <si>
    <t>2018/0241</t>
  </si>
  <si>
    <t>Вукајловић Кристиан</t>
  </si>
  <si>
    <t>2018/0291</t>
  </si>
  <si>
    <t>Вуковић Ана</t>
  </si>
  <si>
    <t>2018/0351</t>
  </si>
  <si>
    <t>Петровић Вишња</t>
  </si>
  <si>
    <t>2018/0398</t>
  </si>
  <si>
    <t>Шмигић Иван</t>
  </si>
  <si>
    <t>2018/0419</t>
  </si>
  <si>
    <t>Лукендић Софија</t>
  </si>
  <si>
    <t>2018/0434</t>
  </si>
  <si>
    <t>Ђорђевић Мила</t>
  </si>
  <si>
    <t>2018/0448</t>
  </si>
  <si>
    <t>Динчић Исидора</t>
  </si>
  <si>
    <t>2018/0481</t>
  </si>
  <si>
    <t>Ђорђевић Никола</t>
  </si>
  <si>
    <t>2018/0496</t>
  </si>
  <si>
    <t>Цвијовић Тијана</t>
  </si>
  <si>
    <t>2018/0501</t>
  </si>
  <si>
    <t>Јевремовић Јована</t>
  </si>
  <si>
    <t>2018/0511</t>
  </si>
  <si>
    <t>Вукајловић Дамјан</t>
  </si>
  <si>
    <t>2018/0580</t>
  </si>
  <si>
    <t>Планић Алекса</t>
  </si>
  <si>
    <t>2018/0622</t>
  </si>
  <si>
    <t>Радовановић Невена</t>
  </si>
  <si>
    <t>2018/0632</t>
  </si>
  <si>
    <t>Пајић Константин</t>
  </si>
  <si>
    <t>2018/0638</t>
  </si>
  <si>
    <t>Миладиновић Никола</t>
  </si>
  <si>
    <t>2018/0686</t>
  </si>
  <si>
    <t>Брковић Ања</t>
  </si>
  <si>
    <t>2018/0706</t>
  </si>
  <si>
    <t>Ђорђевић Милан</t>
  </si>
  <si>
    <t>2019/0010</t>
  </si>
  <si>
    <t>Новаковић Сара</t>
  </si>
  <si>
    <t>2019/0012</t>
  </si>
  <si>
    <t>Умељић Милан</t>
  </si>
  <si>
    <t>2019/0019</t>
  </si>
  <si>
    <t>Павићевић Павле</t>
  </si>
  <si>
    <t>2019/0030</t>
  </si>
  <si>
    <t>Каличанин Марко</t>
  </si>
  <si>
    <t>2019/0069</t>
  </si>
  <si>
    <t>Лукић Лазар</t>
  </si>
  <si>
    <t>2019/0144</t>
  </si>
  <si>
    <t>Крајачић Јован</t>
  </si>
  <si>
    <t>2019/0148</t>
  </si>
  <si>
    <t>Нушевић Белмин</t>
  </si>
  <si>
    <t>2019/0149</t>
  </si>
  <si>
    <t>Милисављевић Јелисавета</t>
  </si>
  <si>
    <t>2019/0170</t>
  </si>
  <si>
    <t>Зарев Доротеја</t>
  </si>
  <si>
    <t>2019/0179</t>
  </si>
  <si>
    <t>Добросављевић Милош</t>
  </si>
  <si>
    <t>2019/0198</t>
  </si>
  <si>
    <t>Делић Дарко</t>
  </si>
  <si>
    <t>2019/0233</t>
  </si>
  <si>
    <t>Матрак Дејан</t>
  </si>
  <si>
    <t>2019/0247</t>
  </si>
  <si>
    <t>Вишекруна Ана</t>
  </si>
  <si>
    <t>2019/0259</t>
  </si>
  <si>
    <t>Савић Милош</t>
  </si>
  <si>
    <t>2019/0272</t>
  </si>
  <si>
    <t>Костов-Дрндарски Лука</t>
  </si>
  <si>
    <t>2019/0276</t>
  </si>
  <si>
    <t>Јашић Јана</t>
  </si>
  <si>
    <t>2019/0296</t>
  </si>
  <si>
    <t>Јоксимовић Марко</t>
  </si>
  <si>
    <t>2019/0359</t>
  </si>
  <si>
    <t>Стојковић Михајло</t>
  </si>
  <si>
    <t>2019/0394</t>
  </si>
  <si>
    <t>Васић Наталија</t>
  </si>
  <si>
    <t>2019/0420</t>
  </si>
  <si>
    <t>Николић Сузана</t>
  </si>
  <si>
    <t>2019/0437</t>
  </si>
  <si>
    <t>Папић Ксенија</t>
  </si>
  <si>
    <t>2019/0438</t>
  </si>
  <si>
    <t>Лазовић Никола</t>
  </si>
  <si>
    <t>2019/0450</t>
  </si>
  <si>
    <t>Јањић Душан</t>
  </si>
  <si>
    <t>2019/0461</t>
  </si>
  <si>
    <t>Ивковић Сава</t>
  </si>
  <si>
    <t>2019/0486</t>
  </si>
  <si>
    <t>Јовић Станислава</t>
  </si>
  <si>
    <t>2019/0490</t>
  </si>
  <si>
    <t>Вукановић Максим</t>
  </si>
  <si>
    <t>2019/0505</t>
  </si>
  <si>
    <t>Радулац Анђела</t>
  </si>
  <si>
    <t>2019/0508</t>
  </si>
  <si>
    <t>Лужњанин Нина</t>
  </si>
  <si>
    <t>2019/0522</t>
  </si>
  <si>
    <t>Петровић Сандра</t>
  </si>
  <si>
    <t>2019/0535</t>
  </si>
  <si>
    <t>Мацура Гордан</t>
  </si>
  <si>
    <t>2019/0548</t>
  </si>
  <si>
    <t>Стајић Лука</t>
  </si>
  <si>
    <t>2019/0568</t>
  </si>
  <si>
    <t>Пејовић Александар</t>
  </si>
  <si>
    <t>2019/0632</t>
  </si>
  <si>
    <t>Томашевић Ненад</t>
  </si>
  <si>
    <t>Број индекса</t>
  </si>
  <si>
    <t>Презиме и име</t>
  </si>
  <si>
    <t>I кол.</t>
  </si>
  <si>
    <t>II кол.</t>
  </si>
  <si>
    <t>I + II</t>
  </si>
  <si>
    <t>Укупно</t>
  </si>
  <si>
    <t>Оцена</t>
  </si>
  <si>
    <t>I kol teorija</t>
  </si>
  <si>
    <t>I kol zadaci</t>
  </si>
  <si>
    <t>Т</t>
  </si>
  <si>
    <t>З</t>
  </si>
  <si>
    <t>teorija</t>
  </si>
  <si>
    <t>zadaci</t>
  </si>
  <si>
    <t>ukupno</t>
  </si>
  <si>
    <t>NI</t>
  </si>
  <si>
    <t>30 % теорије интегрални</t>
  </si>
  <si>
    <t>Први колоквијум полагао 22.1.2022.</t>
  </si>
  <si>
    <t>25 % теорије I кол</t>
  </si>
  <si>
    <t>25 % теорије II кол</t>
  </si>
  <si>
    <t>25 % теорије укупно</t>
  </si>
  <si>
    <t>2019/0434</t>
  </si>
  <si>
    <t>Банковић Данило</t>
  </si>
  <si>
    <t>Банкоквић Данило</t>
  </si>
  <si>
    <t>teorija 1 kol</t>
  </si>
  <si>
    <t>zad 1 kol</t>
  </si>
  <si>
    <t>Могућа дорада за пролаз</t>
  </si>
  <si>
    <t>ОЦЕНЕ</t>
  </si>
  <si>
    <t xml:space="preserve">број </t>
  </si>
  <si>
    <t>проценат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</si>
</sst>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/>
    <xf numFmtId="49" fontId="1" fillId="0" borderId="3" xfId="0" applyNumberFormat="1" applyFont="1" applyBorder="1"/>
    <xf numFmtId="49" fontId="1" fillId="0" borderId="0" xfId="0" applyNumberFormat="1" applyFont="1" applyBorder="1"/>
    <xf numFmtId="49" fontId="1" fillId="0" borderId="4" xfId="0" applyNumberFormat="1" applyFont="1" applyBorder="1"/>
    <xf numFmtId="2" fontId="2" fillId="0" borderId="4" xfId="0" applyNumberFormat="1" applyFont="1" applyBorder="1"/>
    <xf numFmtId="49" fontId="0" fillId="0" borderId="0" xfId="0" applyNumberFormat="1" applyFill="1" applyAlignment="1"/>
    <xf numFmtId="49" fontId="2" fillId="0" borderId="0" xfId="0" applyNumberFormat="1" applyFont="1" applyFill="1" applyAlignment="1"/>
    <xf numFmtId="2" fontId="2" fillId="0" borderId="4" xfId="0" applyNumberFormat="1" applyFont="1" applyFill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0" fontId="1" fillId="0" borderId="0" xfId="0" applyFont="1" applyBorder="1" applyAlignment="1">
      <alignment horizontal="center"/>
    </xf>
    <xf numFmtId="49" fontId="1" fillId="0" borderId="8" xfId="0" applyNumberFormat="1" applyFont="1" applyBorder="1"/>
    <xf numFmtId="49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0" borderId="0" xfId="0" applyFill="1"/>
    <xf numFmtId="0" fontId="2" fillId="0" borderId="0" xfId="0" applyNumberFormat="1" applyFont="1" applyBorder="1"/>
    <xf numFmtId="0" fontId="0" fillId="0" borderId="0" xfId="0" applyNumberFormat="1"/>
    <xf numFmtId="49" fontId="0" fillId="2" borderId="0" xfId="0" applyNumberFormat="1" applyFill="1" applyAlignment="1"/>
    <xf numFmtId="0" fontId="2" fillId="0" borderId="0" xfId="0" applyNumberFormat="1" applyFont="1" applyFill="1" applyBorder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Font="1"/>
    <xf numFmtId="0" fontId="0" fillId="2" borderId="0" xfId="0" applyFill="1"/>
    <xf numFmtId="0" fontId="0" fillId="0" borderId="0" xfId="0" applyNumberFormat="1" applyFill="1"/>
    <xf numFmtId="0" fontId="2" fillId="0" borderId="0" xfId="0" applyNumberFormat="1" applyFont="1" applyFill="1" applyAlignment="1"/>
    <xf numFmtId="0" fontId="2" fillId="0" borderId="0" xfId="0" applyFont="1" applyFill="1"/>
    <xf numFmtId="49" fontId="2" fillId="0" borderId="0" xfId="0" applyNumberFormat="1" applyFont="1" applyAlignment="1"/>
    <xf numFmtId="0" fontId="0" fillId="2" borderId="0" xfId="0" applyFill="1" applyBorder="1"/>
    <xf numFmtId="0" fontId="2" fillId="2" borderId="0" xfId="0" applyNumberFormat="1" applyFont="1" applyFill="1"/>
    <xf numFmtId="0" fontId="1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Font="1"/>
    <xf numFmtId="164" fontId="0" fillId="0" borderId="0" xfId="0" applyNumberFormat="1"/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'13E013ENT_januar'!$S$4</c:f>
              <c:strCache>
                <c:ptCount val="1"/>
                <c:pt idx="0">
                  <c:v>ОЦЕНЕ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'13E013ENT_januar'!$S$5:$S$10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'13E013ENT_januar'!$U$5:$U$10</c:f>
              <c:numCache>
                <c:formatCode>0.0</c:formatCode>
                <c:ptCount val="6"/>
                <c:pt idx="0">
                  <c:v>16.666666666666664</c:v>
                </c:pt>
                <c:pt idx="1">
                  <c:v>23.809523809523807</c:v>
                </c:pt>
                <c:pt idx="2">
                  <c:v>16.666666666666664</c:v>
                </c:pt>
                <c:pt idx="3">
                  <c:v>14.285714285714285</c:v>
                </c:pt>
                <c:pt idx="4">
                  <c:v>16.666666666666664</c:v>
                </c:pt>
                <c:pt idx="5">
                  <c:v>11.904761904761903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1-49EA-A419-1A53B3C96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867136"/>
        <c:axId val="140432512"/>
      </c:barChart>
      <c:catAx>
        <c:axId val="658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32512"/>
        <c:crosses val="autoZero"/>
        <c:auto val="1"/>
        <c:lblAlgn val="ctr"/>
        <c:lblOffset val="100"/>
        <c:noMultiLvlLbl val="0"/>
      </c:catAx>
      <c:valAx>
        <c:axId val="1404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220980</xdr:colOff>
      <xdr:row>12</xdr:row>
      <xdr:rowOff>15240</xdr:rowOff>
    </xdr:from>
    <xdr:to>
      <xdr:col>24</xdr:col>
      <xdr:colOff>457199</xdr:colOff>
      <xdr:row>35</xdr:row>
      <xdr:rowOff>142613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752118-E679-4098-AE5D-BDA7C9FFF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93"/>
  <sheetViews>
    <sheetView topLeftCell="A28" workbookViewId="0">
      <selection activeCell="C44" sqref="C44"/>
    </sheetView>
  </sheetViews>
  <sheetFormatPr defaultRowHeight="13.2" x14ac:dyDescent="0.25"/>
  <cols>
    <col min="1" max="1" width="13" style="21" customWidth="1"/>
    <col min="2" max="2" width="24.44140625" style="21" customWidth="1"/>
    <col min="3" max="16384" width="8.88671875" style="21"/>
  </cols>
  <sheetData>
    <row r="3" spans="1:6" x14ac:dyDescent="0.25">
      <c r="A3" s="7" t="s">
        <v>0</v>
      </c>
      <c r="B3" s="7" t="s">
        <v>1</v>
      </c>
      <c r="C3" s="25"/>
      <c r="D3" s="25"/>
    </row>
    <row r="4" spans="1:6" x14ac:dyDescent="0.25">
      <c r="A4" s="8" t="s">
        <v>2</v>
      </c>
      <c r="B4" s="8" t="s">
        <v>3</v>
      </c>
      <c r="C4" s="25"/>
      <c r="D4" s="25"/>
    </row>
    <row r="5" spans="1:6" x14ac:dyDescent="0.25">
      <c r="A5" s="7" t="s">
        <v>4</v>
      </c>
      <c r="B5" s="7" t="s">
        <v>5</v>
      </c>
      <c r="C5" s="33"/>
      <c r="D5" s="33"/>
    </row>
    <row r="6" spans="1:6" x14ac:dyDescent="0.25">
      <c r="A6" s="7" t="s">
        <v>6</v>
      </c>
      <c r="B6" s="7" t="s">
        <v>7</v>
      </c>
      <c r="C6" s="32">
        <v>17</v>
      </c>
      <c r="D6" s="32">
        <v>30</v>
      </c>
      <c r="F6" s="34" t="s">
        <v>198</v>
      </c>
    </row>
    <row r="7" spans="1:6" x14ac:dyDescent="0.25">
      <c r="A7" s="7" t="s">
        <v>8</v>
      </c>
      <c r="B7" s="7" t="s">
        <v>9</v>
      </c>
      <c r="C7" s="33"/>
      <c r="D7" s="33"/>
    </row>
    <row r="8" spans="1:6" x14ac:dyDescent="0.25">
      <c r="A8" s="7" t="s">
        <v>10</v>
      </c>
      <c r="B8" s="7" t="s">
        <v>11</v>
      </c>
      <c r="C8" s="33"/>
      <c r="D8" s="33"/>
    </row>
    <row r="9" spans="1:6" x14ac:dyDescent="0.25">
      <c r="A9" s="7" t="s">
        <v>12</v>
      </c>
      <c r="B9" s="7" t="s">
        <v>13</v>
      </c>
      <c r="C9" s="32">
        <v>34</v>
      </c>
      <c r="D9" s="32">
        <v>15</v>
      </c>
    </row>
    <row r="10" spans="1:6" x14ac:dyDescent="0.25">
      <c r="A10" s="7" t="s">
        <v>14</v>
      </c>
      <c r="B10" s="7" t="s">
        <v>15</v>
      </c>
      <c r="C10" s="33"/>
      <c r="D10" s="33"/>
    </row>
    <row r="11" spans="1:6" x14ac:dyDescent="0.25">
      <c r="A11" s="7" t="s">
        <v>16</v>
      </c>
      <c r="B11" s="7" t="s">
        <v>17</v>
      </c>
      <c r="C11" s="33"/>
      <c r="D11" s="33"/>
    </row>
    <row r="12" spans="1:6" x14ac:dyDescent="0.25">
      <c r="A12" s="7" t="s">
        <v>18</v>
      </c>
      <c r="B12" s="7" t="s">
        <v>19</v>
      </c>
      <c r="C12" s="33"/>
      <c r="D12" s="33"/>
    </row>
    <row r="13" spans="1:6" x14ac:dyDescent="0.25">
      <c r="A13" s="7" t="s">
        <v>20</v>
      </c>
      <c r="B13" s="7" t="s">
        <v>21</v>
      </c>
      <c r="C13" s="33"/>
      <c r="D13" s="33"/>
    </row>
    <row r="14" spans="1:6" x14ac:dyDescent="0.25">
      <c r="A14" s="7" t="s">
        <v>22</v>
      </c>
      <c r="B14" s="7" t="s">
        <v>23</v>
      </c>
      <c r="C14" s="33"/>
      <c r="D14" s="33"/>
    </row>
    <row r="15" spans="1:6" x14ac:dyDescent="0.25">
      <c r="A15" s="7" t="s">
        <v>24</v>
      </c>
      <c r="B15" s="7" t="s">
        <v>25</v>
      </c>
      <c r="C15" s="33"/>
      <c r="D15" s="33"/>
    </row>
    <row r="16" spans="1:6" x14ac:dyDescent="0.25">
      <c r="A16" s="7" t="s">
        <v>26</v>
      </c>
      <c r="B16" s="7" t="s">
        <v>27</v>
      </c>
      <c r="C16" s="33"/>
      <c r="D16" s="33"/>
    </row>
    <row r="17" spans="1:4" x14ac:dyDescent="0.25">
      <c r="A17" s="7" t="s">
        <v>28</v>
      </c>
      <c r="B17" s="7" t="s">
        <v>29</v>
      </c>
      <c r="C17" s="33"/>
      <c r="D17" s="33"/>
    </row>
    <row r="18" spans="1:4" x14ac:dyDescent="0.25">
      <c r="A18" s="7" t="s">
        <v>30</v>
      </c>
      <c r="B18" s="7" t="s">
        <v>31</v>
      </c>
      <c r="C18" s="33"/>
      <c r="D18" s="33"/>
    </row>
    <row r="19" spans="1:4" x14ac:dyDescent="0.25">
      <c r="A19" s="7" t="s">
        <v>32</v>
      </c>
      <c r="B19" s="7" t="s">
        <v>33</v>
      </c>
      <c r="C19" s="33"/>
      <c r="D19" s="33"/>
    </row>
    <row r="20" spans="1:4" x14ac:dyDescent="0.25">
      <c r="A20" s="7" t="s">
        <v>34</v>
      </c>
      <c r="B20" s="7" t="s">
        <v>35</v>
      </c>
      <c r="C20" s="33"/>
      <c r="D20" s="33"/>
    </row>
    <row r="21" spans="1:4" x14ac:dyDescent="0.25">
      <c r="A21" s="7" t="s">
        <v>36</v>
      </c>
      <c r="B21" s="7" t="s">
        <v>37</v>
      </c>
      <c r="C21" s="32">
        <v>12</v>
      </c>
      <c r="D21" s="32">
        <v>11</v>
      </c>
    </row>
    <row r="22" spans="1:4" x14ac:dyDescent="0.25">
      <c r="A22" s="7" t="s">
        <v>38</v>
      </c>
      <c r="B22" s="7" t="s">
        <v>39</v>
      </c>
      <c r="C22" s="33"/>
      <c r="D22" s="33"/>
    </row>
    <row r="23" spans="1:4" x14ac:dyDescent="0.25">
      <c r="A23" s="7" t="s">
        <v>40</v>
      </c>
      <c r="B23" s="7" t="s">
        <v>41</v>
      </c>
      <c r="C23" s="33"/>
      <c r="D23" s="33"/>
    </row>
    <row r="24" spans="1:4" x14ac:dyDescent="0.25">
      <c r="A24" s="7" t="s">
        <v>42</v>
      </c>
      <c r="B24" s="7" t="s">
        <v>43</v>
      </c>
      <c r="C24" s="32">
        <v>37</v>
      </c>
      <c r="D24" s="32">
        <v>37</v>
      </c>
    </row>
    <row r="25" spans="1:4" x14ac:dyDescent="0.25">
      <c r="A25" s="7" t="s">
        <v>44</v>
      </c>
      <c r="B25" s="7" t="s">
        <v>45</v>
      </c>
      <c r="C25" s="32">
        <v>48</v>
      </c>
      <c r="D25" s="32">
        <v>11</v>
      </c>
    </row>
    <row r="26" spans="1:4" x14ac:dyDescent="0.25">
      <c r="A26" s="7" t="s">
        <v>46</v>
      </c>
      <c r="B26" s="7" t="s">
        <v>47</v>
      </c>
      <c r="C26" s="32">
        <v>10</v>
      </c>
      <c r="D26" s="32">
        <v>0</v>
      </c>
    </row>
    <row r="27" spans="1:4" x14ac:dyDescent="0.25">
      <c r="A27" s="7" t="s">
        <v>48</v>
      </c>
      <c r="B27" s="7" t="s">
        <v>49</v>
      </c>
      <c r="C27" s="32">
        <v>23</v>
      </c>
      <c r="D27" s="32">
        <v>39</v>
      </c>
    </row>
    <row r="28" spans="1:4" x14ac:dyDescent="0.25">
      <c r="A28" s="7" t="s">
        <v>50</v>
      </c>
      <c r="B28" s="7" t="s">
        <v>51</v>
      </c>
      <c r="C28" s="32">
        <v>24</v>
      </c>
      <c r="D28" s="32">
        <v>4</v>
      </c>
    </row>
    <row r="29" spans="1:4" x14ac:dyDescent="0.25">
      <c r="A29" s="7" t="s">
        <v>52</v>
      </c>
      <c r="B29" s="7" t="s">
        <v>53</v>
      </c>
      <c r="C29" s="33"/>
      <c r="D29" s="33"/>
    </row>
    <row r="30" spans="1:4" x14ac:dyDescent="0.25">
      <c r="A30" s="7" t="s">
        <v>54</v>
      </c>
      <c r="B30" s="7" t="s">
        <v>55</v>
      </c>
      <c r="C30" s="33"/>
      <c r="D30" s="33"/>
    </row>
    <row r="31" spans="1:4" x14ac:dyDescent="0.25">
      <c r="A31" s="7" t="s">
        <v>56</v>
      </c>
      <c r="B31" s="7" t="s">
        <v>57</v>
      </c>
      <c r="C31" s="33"/>
      <c r="D31" s="33"/>
    </row>
    <row r="32" spans="1:4" x14ac:dyDescent="0.25">
      <c r="A32" s="7" t="s">
        <v>58</v>
      </c>
      <c r="B32" s="7" t="s">
        <v>59</v>
      </c>
      <c r="C32" s="33"/>
      <c r="D32" s="33"/>
    </row>
    <row r="33" spans="1:4" x14ac:dyDescent="0.25">
      <c r="A33" s="7" t="s">
        <v>60</v>
      </c>
      <c r="B33" s="7" t="s">
        <v>61</v>
      </c>
      <c r="C33" s="32">
        <v>36</v>
      </c>
      <c r="D33" s="32">
        <v>28</v>
      </c>
    </row>
    <row r="34" spans="1:4" x14ac:dyDescent="0.25">
      <c r="A34" s="7" t="s">
        <v>62</v>
      </c>
      <c r="B34" s="7" t="s">
        <v>63</v>
      </c>
      <c r="C34" s="32">
        <v>40</v>
      </c>
      <c r="D34" s="32">
        <v>34</v>
      </c>
    </row>
    <row r="35" spans="1:4" x14ac:dyDescent="0.25">
      <c r="A35" s="7" t="s">
        <v>64</v>
      </c>
      <c r="B35" s="7" t="s">
        <v>65</v>
      </c>
      <c r="C35" s="33"/>
      <c r="D35" s="33"/>
    </row>
    <row r="36" spans="1:4" x14ac:dyDescent="0.25">
      <c r="A36" s="7" t="s">
        <v>66</v>
      </c>
      <c r="B36" s="7" t="s">
        <v>67</v>
      </c>
      <c r="C36" s="33"/>
      <c r="D36" s="33"/>
    </row>
    <row r="37" spans="1:4" x14ac:dyDescent="0.25">
      <c r="A37" s="7" t="s">
        <v>68</v>
      </c>
      <c r="B37" s="7" t="s">
        <v>69</v>
      </c>
      <c r="C37" s="33"/>
      <c r="D37" s="33"/>
    </row>
    <row r="38" spans="1:4" x14ac:dyDescent="0.25">
      <c r="A38" s="7" t="s">
        <v>70</v>
      </c>
      <c r="B38" s="7" t="s">
        <v>71</v>
      </c>
      <c r="C38" s="32">
        <v>20</v>
      </c>
      <c r="D38" s="32">
        <v>8</v>
      </c>
    </row>
    <row r="39" spans="1:4" x14ac:dyDescent="0.25">
      <c r="A39" s="7" t="s">
        <v>72</v>
      </c>
      <c r="B39" s="7" t="s">
        <v>73</v>
      </c>
      <c r="C39" s="33"/>
      <c r="D39" s="33"/>
    </row>
    <row r="40" spans="1:4" x14ac:dyDescent="0.25">
      <c r="A40" s="7" t="s">
        <v>74</v>
      </c>
      <c r="B40" s="7" t="s">
        <v>75</v>
      </c>
      <c r="C40" s="32">
        <v>45</v>
      </c>
      <c r="D40" s="32">
        <v>60</v>
      </c>
    </row>
    <row r="41" spans="1:4" x14ac:dyDescent="0.25">
      <c r="A41" s="7" t="s">
        <v>76</v>
      </c>
      <c r="B41" s="7" t="s">
        <v>77</v>
      </c>
      <c r="C41" s="32">
        <v>30</v>
      </c>
      <c r="D41" s="32">
        <v>24</v>
      </c>
    </row>
    <row r="42" spans="1:4" x14ac:dyDescent="0.25">
      <c r="A42" s="7" t="s">
        <v>78</v>
      </c>
      <c r="B42" s="7" t="s">
        <v>79</v>
      </c>
      <c r="C42" s="33"/>
      <c r="D42" s="33"/>
    </row>
    <row r="43" spans="1:4" x14ac:dyDescent="0.25">
      <c r="A43" s="7" t="s">
        <v>80</v>
      </c>
      <c r="B43" s="7" t="s">
        <v>81</v>
      </c>
      <c r="C43" s="33"/>
      <c r="D43" s="33"/>
    </row>
    <row r="44" spans="1:4" x14ac:dyDescent="0.25">
      <c r="A44" s="7" t="s">
        <v>82</v>
      </c>
      <c r="B44" s="7" t="s">
        <v>83</v>
      </c>
      <c r="C44" s="32">
        <v>10</v>
      </c>
      <c r="D44" s="32">
        <v>4</v>
      </c>
    </row>
    <row r="45" spans="1:4" x14ac:dyDescent="0.25">
      <c r="A45" s="7" t="s">
        <v>84</v>
      </c>
      <c r="B45" s="7" t="s">
        <v>85</v>
      </c>
      <c r="C45" s="33"/>
      <c r="D45" s="33"/>
    </row>
    <row r="46" spans="1:4" x14ac:dyDescent="0.25">
      <c r="A46" s="7" t="s">
        <v>86</v>
      </c>
      <c r="B46" s="7" t="s">
        <v>87</v>
      </c>
      <c r="C46" s="33"/>
      <c r="D46" s="33"/>
    </row>
    <row r="47" spans="1:4" x14ac:dyDescent="0.25">
      <c r="A47" s="7" t="s">
        <v>88</v>
      </c>
      <c r="B47" s="7" t="s">
        <v>89</v>
      </c>
      <c r="C47" s="32">
        <v>24</v>
      </c>
      <c r="D47" s="32">
        <v>6</v>
      </c>
    </row>
    <row r="48" spans="1:4" x14ac:dyDescent="0.25">
      <c r="A48" s="7" t="s">
        <v>90</v>
      </c>
      <c r="B48" s="7" t="s">
        <v>91</v>
      </c>
      <c r="C48" s="33"/>
      <c r="D48" s="33"/>
    </row>
    <row r="49" spans="1:4" x14ac:dyDescent="0.25">
      <c r="A49" s="7" t="s">
        <v>92</v>
      </c>
      <c r="B49" s="7" t="s">
        <v>93</v>
      </c>
      <c r="C49" s="32">
        <v>20</v>
      </c>
      <c r="D49" s="32">
        <v>10</v>
      </c>
    </row>
    <row r="50" spans="1:4" x14ac:dyDescent="0.25">
      <c r="A50" s="7" t="s">
        <v>94</v>
      </c>
      <c r="B50" s="7" t="s">
        <v>95</v>
      </c>
      <c r="C50" s="32">
        <v>45</v>
      </c>
      <c r="D50" s="32">
        <v>24</v>
      </c>
    </row>
    <row r="51" spans="1:4" x14ac:dyDescent="0.25">
      <c r="A51" s="7" t="s">
        <v>96</v>
      </c>
      <c r="B51" s="7" t="s">
        <v>97</v>
      </c>
      <c r="C51" s="32">
        <v>60</v>
      </c>
      <c r="D51" s="32">
        <v>56</v>
      </c>
    </row>
    <row r="52" spans="1:4" x14ac:dyDescent="0.25">
      <c r="A52" s="7" t="s">
        <v>98</v>
      </c>
      <c r="B52" s="7" t="s">
        <v>99</v>
      </c>
      <c r="C52" s="33"/>
      <c r="D52" s="33"/>
    </row>
    <row r="53" spans="1:4" x14ac:dyDescent="0.25">
      <c r="A53" s="7" t="s">
        <v>100</v>
      </c>
      <c r="B53" s="7" t="s">
        <v>101</v>
      </c>
      <c r="C53" s="33"/>
      <c r="D53" s="33"/>
    </row>
    <row r="54" spans="1:4" x14ac:dyDescent="0.25">
      <c r="A54" s="7" t="s">
        <v>102</v>
      </c>
      <c r="B54" s="7" t="s">
        <v>103</v>
      </c>
      <c r="C54" s="32">
        <v>26</v>
      </c>
      <c r="D54" s="32">
        <v>12</v>
      </c>
    </row>
    <row r="55" spans="1:4" x14ac:dyDescent="0.25">
      <c r="A55" s="7" t="s">
        <v>104</v>
      </c>
      <c r="B55" s="7" t="s">
        <v>105</v>
      </c>
      <c r="C55" s="32">
        <v>26</v>
      </c>
      <c r="D55" s="32">
        <v>8</v>
      </c>
    </row>
    <row r="56" spans="1:4" x14ac:dyDescent="0.25">
      <c r="A56" s="7" t="s">
        <v>106</v>
      </c>
      <c r="B56" s="7" t="s">
        <v>107</v>
      </c>
      <c r="C56" s="33"/>
      <c r="D56" s="33"/>
    </row>
    <row r="57" spans="1:4" x14ac:dyDescent="0.25">
      <c r="A57" s="7" t="s">
        <v>108</v>
      </c>
      <c r="B57" s="7" t="s">
        <v>109</v>
      </c>
      <c r="C57" s="33"/>
      <c r="D57" s="33"/>
    </row>
    <row r="58" spans="1:4" x14ac:dyDescent="0.25">
      <c r="A58" s="7" t="s">
        <v>110</v>
      </c>
      <c r="B58" s="7" t="s">
        <v>111</v>
      </c>
      <c r="C58" s="32">
        <v>32</v>
      </c>
      <c r="D58" s="32">
        <v>48</v>
      </c>
    </row>
    <row r="59" spans="1:4" x14ac:dyDescent="0.25">
      <c r="A59" s="7" t="s">
        <v>112</v>
      </c>
      <c r="B59" s="7" t="s">
        <v>113</v>
      </c>
      <c r="C59" s="33"/>
      <c r="D59" s="33"/>
    </row>
    <row r="60" spans="1:4" x14ac:dyDescent="0.25">
      <c r="A60" s="7" t="s">
        <v>114</v>
      </c>
      <c r="B60" s="7" t="s">
        <v>115</v>
      </c>
      <c r="C60" s="33"/>
      <c r="D60" s="33"/>
    </row>
    <row r="61" spans="1:4" x14ac:dyDescent="0.25">
      <c r="A61" s="7" t="s">
        <v>116</v>
      </c>
      <c r="B61" s="7" t="s">
        <v>117</v>
      </c>
      <c r="C61" s="33"/>
      <c r="D61" s="33"/>
    </row>
    <row r="62" spans="1:4" x14ac:dyDescent="0.25">
      <c r="A62" s="7" t="s">
        <v>118</v>
      </c>
      <c r="B62" s="7" t="s">
        <v>119</v>
      </c>
      <c r="C62" s="32">
        <v>34</v>
      </c>
      <c r="D62" s="32">
        <v>49</v>
      </c>
    </row>
    <row r="63" spans="1:4" x14ac:dyDescent="0.25">
      <c r="A63" s="7" t="s">
        <v>120</v>
      </c>
      <c r="B63" s="7" t="s">
        <v>121</v>
      </c>
      <c r="C63" s="32">
        <v>9</v>
      </c>
      <c r="D63" s="32">
        <v>27</v>
      </c>
    </row>
    <row r="64" spans="1:4" x14ac:dyDescent="0.25">
      <c r="A64" s="7" t="s">
        <v>122</v>
      </c>
      <c r="B64" s="7" t="s">
        <v>123</v>
      </c>
      <c r="C64" s="33"/>
      <c r="D64" s="33"/>
    </row>
    <row r="65" spans="1:4" x14ac:dyDescent="0.25">
      <c r="A65" s="7" t="s">
        <v>124</v>
      </c>
      <c r="B65" s="7" t="s">
        <v>125</v>
      </c>
      <c r="C65" s="32">
        <v>59</v>
      </c>
      <c r="D65" s="32">
        <v>58</v>
      </c>
    </row>
    <row r="66" spans="1:4" x14ac:dyDescent="0.25">
      <c r="A66" s="7" t="s">
        <v>126</v>
      </c>
      <c r="B66" s="7" t="s">
        <v>127</v>
      </c>
      <c r="C66" s="32">
        <v>44</v>
      </c>
      <c r="D66" s="32">
        <v>51</v>
      </c>
    </row>
    <row r="67" spans="1:4" x14ac:dyDescent="0.25">
      <c r="A67" s="7" t="s">
        <v>128</v>
      </c>
      <c r="B67" s="7" t="s">
        <v>129</v>
      </c>
      <c r="C67" s="32">
        <v>30</v>
      </c>
      <c r="D67" s="32">
        <v>42</v>
      </c>
    </row>
    <row r="68" spans="1:4" x14ac:dyDescent="0.25">
      <c r="A68" s="7" t="s">
        <v>130</v>
      </c>
      <c r="B68" s="7" t="s">
        <v>131</v>
      </c>
      <c r="C68" s="32">
        <v>46</v>
      </c>
      <c r="D68" s="32">
        <v>41</v>
      </c>
    </row>
    <row r="69" spans="1:4" x14ac:dyDescent="0.25">
      <c r="A69" s="7" t="s">
        <v>132</v>
      </c>
      <c r="B69" s="7" t="s">
        <v>133</v>
      </c>
      <c r="C69" s="32">
        <v>48</v>
      </c>
      <c r="D69" s="32">
        <v>35</v>
      </c>
    </row>
    <row r="70" spans="1:4" x14ac:dyDescent="0.25">
      <c r="A70" s="7" t="s">
        <v>134</v>
      </c>
      <c r="B70" s="7" t="s">
        <v>135</v>
      </c>
      <c r="C70" s="32">
        <v>52</v>
      </c>
      <c r="D70" s="32">
        <v>43</v>
      </c>
    </row>
    <row r="71" spans="1:4" x14ac:dyDescent="0.25">
      <c r="A71" s="7" t="s">
        <v>136</v>
      </c>
      <c r="B71" s="7" t="s">
        <v>137</v>
      </c>
      <c r="C71" s="33"/>
      <c r="D71" s="33"/>
    </row>
    <row r="72" spans="1:4" x14ac:dyDescent="0.25">
      <c r="A72" s="7" t="s">
        <v>138</v>
      </c>
      <c r="B72" s="7" t="s">
        <v>139</v>
      </c>
      <c r="C72" s="32">
        <v>42</v>
      </c>
      <c r="D72" s="32">
        <v>22</v>
      </c>
    </row>
    <row r="73" spans="1:4" x14ac:dyDescent="0.25">
      <c r="A73" s="7" t="s">
        <v>140</v>
      </c>
      <c r="B73" s="7" t="s">
        <v>141</v>
      </c>
      <c r="C73" s="32">
        <v>16</v>
      </c>
      <c r="D73" s="32">
        <v>41</v>
      </c>
    </row>
    <row r="74" spans="1:4" x14ac:dyDescent="0.25">
      <c r="A74" s="7" t="s">
        <v>142</v>
      </c>
      <c r="B74" s="7" t="s">
        <v>143</v>
      </c>
      <c r="C74" s="32"/>
      <c r="D74" s="32"/>
    </row>
    <row r="75" spans="1:4" x14ac:dyDescent="0.25">
      <c r="A75" s="7" t="s">
        <v>144</v>
      </c>
      <c r="B75" s="7" t="s">
        <v>145</v>
      </c>
      <c r="C75" s="33"/>
      <c r="D75" s="33"/>
    </row>
    <row r="76" spans="1:4" x14ac:dyDescent="0.25">
      <c r="A76" s="7" t="s">
        <v>146</v>
      </c>
      <c r="B76" s="7" t="s">
        <v>147</v>
      </c>
      <c r="C76" s="33"/>
      <c r="D76" s="33"/>
    </row>
    <row r="77" spans="1:4" x14ac:dyDescent="0.25">
      <c r="A77" s="7" t="s">
        <v>148</v>
      </c>
      <c r="B77" s="7" t="s">
        <v>149</v>
      </c>
      <c r="C77" s="32">
        <v>58</v>
      </c>
      <c r="D77" s="32">
        <v>60</v>
      </c>
    </row>
    <row r="78" spans="1:4" x14ac:dyDescent="0.25">
      <c r="A78" s="7" t="s">
        <v>150</v>
      </c>
      <c r="B78" s="7" t="s">
        <v>151</v>
      </c>
      <c r="C78" s="32">
        <v>56</v>
      </c>
      <c r="D78" s="32">
        <v>41</v>
      </c>
    </row>
    <row r="79" spans="1:4" x14ac:dyDescent="0.25">
      <c r="A79" s="7" t="s">
        <v>152</v>
      </c>
      <c r="B79" s="7" t="s">
        <v>153</v>
      </c>
      <c r="C79" s="33"/>
      <c r="D79" s="33"/>
    </row>
    <row r="80" spans="1:4" x14ac:dyDescent="0.25">
      <c r="A80" s="7" t="s">
        <v>154</v>
      </c>
      <c r="B80" s="7" t="s">
        <v>155</v>
      </c>
      <c r="C80" s="32">
        <v>34</v>
      </c>
      <c r="D80" s="32">
        <v>21</v>
      </c>
    </row>
    <row r="81" spans="1:4" x14ac:dyDescent="0.25">
      <c r="A81" s="8" t="s">
        <v>202</v>
      </c>
      <c r="B81" s="8" t="s">
        <v>203</v>
      </c>
      <c r="C81" s="32">
        <v>16</v>
      </c>
      <c r="D81" s="32">
        <v>2</v>
      </c>
    </row>
    <row r="82" spans="1:4" x14ac:dyDescent="0.25">
      <c r="A82" s="7" t="s">
        <v>158</v>
      </c>
      <c r="B82" s="7" t="s">
        <v>159</v>
      </c>
      <c r="C82" s="32">
        <v>54</v>
      </c>
      <c r="D82" s="32">
        <v>26</v>
      </c>
    </row>
    <row r="83" spans="1:4" x14ac:dyDescent="0.25">
      <c r="A83" s="7" t="s">
        <v>160</v>
      </c>
      <c r="B83" s="7" t="s">
        <v>161</v>
      </c>
      <c r="C83" s="32">
        <v>20</v>
      </c>
      <c r="D83" s="32">
        <v>16</v>
      </c>
    </row>
    <row r="84" spans="1:4" x14ac:dyDescent="0.25">
      <c r="A84" s="7" t="s">
        <v>162</v>
      </c>
      <c r="B84" s="7" t="s">
        <v>163</v>
      </c>
      <c r="C84" s="33"/>
      <c r="D84" s="33"/>
    </row>
    <row r="85" spans="1:4" x14ac:dyDescent="0.25">
      <c r="A85" s="7" t="s">
        <v>164</v>
      </c>
      <c r="B85" s="7" t="s">
        <v>165</v>
      </c>
      <c r="C85" s="33"/>
      <c r="D85" s="33"/>
    </row>
    <row r="86" spans="1:4" x14ac:dyDescent="0.25">
      <c r="A86" s="7" t="s">
        <v>166</v>
      </c>
      <c r="B86" s="7" t="s">
        <v>167</v>
      </c>
      <c r="C86" s="33"/>
      <c r="D86" s="33"/>
    </row>
    <row r="87" spans="1:4" x14ac:dyDescent="0.25">
      <c r="A87" s="7" t="s">
        <v>168</v>
      </c>
      <c r="B87" s="7" t="s">
        <v>169</v>
      </c>
      <c r="C87" s="32">
        <v>50</v>
      </c>
      <c r="D87" s="32">
        <v>34</v>
      </c>
    </row>
    <row r="88" spans="1:4" x14ac:dyDescent="0.25">
      <c r="A88" s="7" t="s">
        <v>170</v>
      </c>
      <c r="B88" s="7" t="s">
        <v>171</v>
      </c>
      <c r="C88" s="33"/>
      <c r="D88" s="33"/>
    </row>
    <row r="89" spans="1:4" x14ac:dyDescent="0.25">
      <c r="A89" s="7" t="s">
        <v>172</v>
      </c>
      <c r="B89" s="7" t="s">
        <v>173</v>
      </c>
      <c r="C89" s="32">
        <v>15</v>
      </c>
      <c r="D89" s="32">
        <v>32</v>
      </c>
    </row>
    <row r="90" spans="1:4" x14ac:dyDescent="0.25">
      <c r="A90" s="7" t="s">
        <v>174</v>
      </c>
      <c r="B90" s="7" t="s">
        <v>175</v>
      </c>
      <c r="C90" s="32">
        <v>34</v>
      </c>
      <c r="D90" s="32">
        <v>14</v>
      </c>
    </row>
    <row r="91" spans="1:4" x14ac:dyDescent="0.25">
      <c r="A91" s="7" t="s">
        <v>176</v>
      </c>
      <c r="B91" s="7" t="s">
        <v>177</v>
      </c>
      <c r="C91" s="32">
        <v>35</v>
      </c>
      <c r="D91" s="32">
        <v>31</v>
      </c>
    </row>
    <row r="92" spans="1:4" x14ac:dyDescent="0.25">
      <c r="A92" s="7" t="s">
        <v>178</v>
      </c>
      <c r="B92" s="7" t="s">
        <v>179</v>
      </c>
      <c r="C92" s="32">
        <v>36</v>
      </c>
      <c r="D92" s="32">
        <v>28</v>
      </c>
    </row>
    <row r="93" spans="1:4" x14ac:dyDescent="0.25">
      <c r="A93" s="7" t="s">
        <v>180</v>
      </c>
      <c r="B93" s="7" t="s">
        <v>181</v>
      </c>
      <c r="C93" s="32">
        <v>22</v>
      </c>
      <c r="D93" s="32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"/>
  <sheetViews>
    <sheetView topLeftCell="A51" workbookViewId="0">
      <selection activeCell="B90" sqref="B90"/>
    </sheetView>
  </sheetViews>
  <sheetFormatPr defaultRowHeight="13.2" x14ac:dyDescent="0.25"/>
  <cols>
    <col min="1" max="1" width="13.109375" bestFit="1" customWidth="1"/>
    <col min="2" max="2" width="25.109375" bestFit="1" customWidth="1"/>
    <col min="25" max="25" width="12.21875" bestFit="1" customWidth="1"/>
  </cols>
  <sheetData>
    <row r="1" spans="1:26" x14ac:dyDescent="0.25">
      <c r="A1" s="10" t="s">
        <v>182</v>
      </c>
      <c r="B1" s="11" t="s">
        <v>183</v>
      </c>
      <c r="C1" s="12">
        <v>6</v>
      </c>
      <c r="D1" s="12">
        <v>7</v>
      </c>
      <c r="E1" s="12">
        <v>8</v>
      </c>
      <c r="F1" s="12">
        <v>9</v>
      </c>
      <c r="G1" s="12">
        <v>10</v>
      </c>
      <c r="H1" s="42" t="s">
        <v>185</v>
      </c>
      <c r="I1" s="43"/>
    </row>
    <row r="2" spans="1:26" ht="13.8" thickBot="1" x14ac:dyDescent="0.3">
      <c r="A2" s="13"/>
      <c r="B2" s="14"/>
      <c r="C2" s="15" t="s">
        <v>192</v>
      </c>
      <c r="D2" s="15" t="s">
        <v>192</v>
      </c>
      <c r="E2" s="15" t="s">
        <v>191</v>
      </c>
      <c r="F2" s="15" t="s">
        <v>192</v>
      </c>
      <c r="G2" s="15" t="s">
        <v>191</v>
      </c>
      <c r="H2" s="16" t="s">
        <v>191</v>
      </c>
      <c r="I2" s="17" t="s">
        <v>192</v>
      </c>
      <c r="V2" t="s">
        <v>193</v>
      </c>
      <c r="W2" t="s">
        <v>194</v>
      </c>
      <c r="X2" t="s">
        <v>195</v>
      </c>
      <c r="Y2" s="30" t="s">
        <v>205</v>
      </c>
      <c r="Z2" s="30" t="s">
        <v>206</v>
      </c>
    </row>
    <row r="3" spans="1:26" x14ac:dyDescent="0.25">
      <c r="A3" s="7" t="s">
        <v>0</v>
      </c>
      <c r="B3" s="7" t="s">
        <v>1</v>
      </c>
      <c r="C3" s="18"/>
      <c r="D3" s="18"/>
      <c r="E3" s="18"/>
      <c r="F3" s="18"/>
      <c r="G3" s="18"/>
      <c r="H3" s="18">
        <f>G3+E3</f>
        <v>0</v>
      </c>
      <c r="I3" s="19">
        <f>C3+D3+F3</f>
        <v>0</v>
      </c>
      <c r="J3">
        <f>H3+I3</f>
        <v>0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>
        <f>L3+P3+S3+U3</f>
        <v>0</v>
      </c>
      <c r="W3">
        <f t="shared" ref="W3:W4" si="0">M3+N3+O3+Q3+R3+T3</f>
        <v>0</v>
      </c>
      <c r="X3">
        <f>SUM(L3:U3)</f>
        <v>0</v>
      </c>
      <c r="Y3">
        <f>L3+P3</f>
        <v>0</v>
      </c>
      <c r="Z3">
        <f>M3+N3+O3</f>
        <v>0</v>
      </c>
    </row>
    <row r="4" spans="1:26" x14ac:dyDescent="0.25">
      <c r="A4" s="8" t="s">
        <v>2</v>
      </c>
      <c r="B4" s="8" t="s">
        <v>3</v>
      </c>
      <c r="C4" s="18"/>
      <c r="D4" s="18"/>
      <c r="E4" s="18"/>
      <c r="F4" s="18"/>
      <c r="G4" s="18"/>
      <c r="H4" s="18">
        <f t="shared" ref="H4:H67" si="1">G4+E4</f>
        <v>0</v>
      </c>
      <c r="I4" s="19">
        <f t="shared" ref="I4:I67" si="2">C4+D4+F4</f>
        <v>0</v>
      </c>
      <c r="J4">
        <f t="shared" ref="J4:J13" si="3">H4+I4</f>
        <v>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>
        <f t="shared" ref="V4:V67" si="4">L4+P4+S4+U4</f>
        <v>0</v>
      </c>
      <c r="W4">
        <f t="shared" si="0"/>
        <v>0</v>
      </c>
      <c r="X4">
        <f t="shared" ref="X4:X67" si="5">SUM(L4:U4)</f>
        <v>0</v>
      </c>
      <c r="Y4">
        <f t="shared" ref="Y4:Y67" si="6">L4+P4</f>
        <v>0</v>
      </c>
      <c r="Z4">
        <f t="shared" ref="Z4:Z67" si="7">M4+N4+O4</f>
        <v>0</v>
      </c>
    </row>
    <row r="5" spans="1:26" x14ac:dyDescent="0.25">
      <c r="A5" s="2" t="s">
        <v>4</v>
      </c>
      <c r="B5" s="2" t="s">
        <v>5</v>
      </c>
      <c r="C5" s="18"/>
      <c r="D5" s="18"/>
      <c r="E5" s="18"/>
      <c r="F5" s="18"/>
      <c r="G5" s="18"/>
      <c r="H5" s="18">
        <f t="shared" si="1"/>
        <v>0</v>
      </c>
      <c r="I5" s="19">
        <f t="shared" si="2"/>
        <v>0</v>
      </c>
      <c r="J5">
        <f t="shared" si="3"/>
        <v>0</v>
      </c>
      <c r="L5" s="21">
        <v>2</v>
      </c>
      <c r="M5" s="21">
        <v>3</v>
      </c>
      <c r="N5" s="21">
        <v>0</v>
      </c>
      <c r="O5" s="20">
        <v>0</v>
      </c>
      <c r="P5" s="20">
        <v>0</v>
      </c>
      <c r="Q5" s="20">
        <v>12</v>
      </c>
      <c r="R5" s="20">
        <v>10</v>
      </c>
      <c r="S5" s="20">
        <v>0</v>
      </c>
      <c r="T5" s="20">
        <v>0</v>
      </c>
      <c r="U5" s="20">
        <v>0</v>
      </c>
      <c r="V5">
        <f t="shared" si="4"/>
        <v>2</v>
      </c>
      <c r="W5">
        <f>M5+N5+O5+Q5+R5+T5</f>
        <v>25</v>
      </c>
      <c r="X5">
        <f t="shared" si="5"/>
        <v>27</v>
      </c>
      <c r="Y5">
        <f t="shared" si="6"/>
        <v>2</v>
      </c>
      <c r="Z5">
        <f t="shared" si="7"/>
        <v>3</v>
      </c>
    </row>
    <row r="6" spans="1:26" x14ac:dyDescent="0.25">
      <c r="A6" s="24" t="s">
        <v>6</v>
      </c>
      <c r="B6" s="2" t="s">
        <v>7</v>
      </c>
      <c r="C6" s="18"/>
      <c r="D6" s="18"/>
      <c r="E6" s="18"/>
      <c r="F6" s="18"/>
      <c r="G6" s="18"/>
      <c r="H6" s="18">
        <f t="shared" si="1"/>
        <v>0</v>
      </c>
      <c r="I6" s="19">
        <f t="shared" si="2"/>
        <v>0</v>
      </c>
      <c r="J6">
        <f t="shared" si="3"/>
        <v>0</v>
      </c>
      <c r="L6" s="31">
        <v>6</v>
      </c>
      <c r="M6" s="31">
        <v>10</v>
      </c>
      <c r="N6" s="31">
        <v>12</v>
      </c>
      <c r="O6" s="36">
        <v>8</v>
      </c>
      <c r="P6" s="36">
        <v>11</v>
      </c>
      <c r="Q6" s="21"/>
      <c r="R6" s="21"/>
      <c r="S6" s="21"/>
      <c r="T6" s="21"/>
      <c r="U6" s="21"/>
      <c r="V6">
        <f t="shared" si="4"/>
        <v>17</v>
      </c>
      <c r="W6">
        <f t="shared" ref="W6:W69" si="8">M6+N6+O6+Q6+R6+T6</f>
        <v>30</v>
      </c>
      <c r="X6">
        <f t="shared" si="5"/>
        <v>47</v>
      </c>
      <c r="Y6">
        <f t="shared" si="6"/>
        <v>17</v>
      </c>
      <c r="Z6">
        <f t="shared" si="7"/>
        <v>30</v>
      </c>
    </row>
    <row r="7" spans="1:26" x14ac:dyDescent="0.25">
      <c r="A7" s="2" t="s">
        <v>8</v>
      </c>
      <c r="B7" s="2" t="s">
        <v>9</v>
      </c>
      <c r="C7" s="18"/>
      <c r="D7" s="18"/>
      <c r="E7" s="18"/>
      <c r="F7" s="20"/>
      <c r="G7" s="18"/>
      <c r="H7" s="18">
        <f t="shared" si="1"/>
        <v>0</v>
      </c>
      <c r="I7" s="19">
        <f t="shared" si="2"/>
        <v>0</v>
      </c>
      <c r="J7">
        <f t="shared" si="3"/>
        <v>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>
        <f t="shared" si="4"/>
        <v>0</v>
      </c>
      <c r="W7">
        <f t="shared" si="8"/>
        <v>0</v>
      </c>
      <c r="X7">
        <f t="shared" si="5"/>
        <v>0</v>
      </c>
      <c r="Y7">
        <f t="shared" si="6"/>
        <v>0</v>
      </c>
      <c r="Z7">
        <f t="shared" si="7"/>
        <v>0</v>
      </c>
    </row>
    <row r="8" spans="1:26" x14ac:dyDescent="0.25">
      <c r="A8" s="2" t="s">
        <v>10</v>
      </c>
      <c r="B8" s="2" t="s">
        <v>11</v>
      </c>
      <c r="C8" s="18"/>
      <c r="D8" s="18"/>
      <c r="E8" s="18"/>
      <c r="F8" s="18"/>
      <c r="G8" s="18"/>
      <c r="H8" s="18">
        <f t="shared" si="1"/>
        <v>0</v>
      </c>
      <c r="I8" s="19">
        <f t="shared" si="2"/>
        <v>0</v>
      </c>
      <c r="J8">
        <f t="shared" si="3"/>
        <v>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>
        <f t="shared" si="4"/>
        <v>0</v>
      </c>
      <c r="W8">
        <f t="shared" si="8"/>
        <v>0</v>
      </c>
      <c r="X8">
        <f t="shared" si="5"/>
        <v>0</v>
      </c>
      <c r="Y8">
        <f t="shared" si="6"/>
        <v>0</v>
      </c>
      <c r="Z8">
        <f t="shared" si="7"/>
        <v>0</v>
      </c>
    </row>
    <row r="9" spans="1:26" x14ac:dyDescent="0.25">
      <c r="A9" s="2" t="s">
        <v>12</v>
      </c>
      <c r="B9" s="2" t="s">
        <v>13</v>
      </c>
      <c r="C9" s="18"/>
      <c r="D9" s="18"/>
      <c r="E9" s="18"/>
      <c r="F9" s="20"/>
      <c r="G9" s="18"/>
      <c r="H9" s="18">
        <f t="shared" si="1"/>
        <v>0</v>
      </c>
      <c r="I9" s="19">
        <f t="shared" si="2"/>
        <v>0</v>
      </c>
      <c r="J9">
        <f t="shared" si="3"/>
        <v>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>
        <f t="shared" si="4"/>
        <v>0</v>
      </c>
      <c r="W9">
        <f t="shared" si="8"/>
        <v>0</v>
      </c>
      <c r="X9">
        <f t="shared" si="5"/>
        <v>0</v>
      </c>
      <c r="Y9">
        <f t="shared" si="6"/>
        <v>0</v>
      </c>
      <c r="Z9">
        <f t="shared" si="7"/>
        <v>0</v>
      </c>
    </row>
    <row r="10" spans="1:26" x14ac:dyDescent="0.25">
      <c r="A10" s="2" t="s">
        <v>14</v>
      </c>
      <c r="B10" s="2" t="s">
        <v>15</v>
      </c>
      <c r="C10" s="18"/>
      <c r="D10" s="18"/>
      <c r="E10" s="18"/>
      <c r="F10" s="20"/>
      <c r="G10" s="18"/>
      <c r="H10" s="18">
        <f t="shared" si="1"/>
        <v>0</v>
      </c>
      <c r="I10" s="19">
        <f t="shared" si="2"/>
        <v>0</v>
      </c>
      <c r="J10">
        <f t="shared" si="3"/>
        <v>0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>
        <f t="shared" si="4"/>
        <v>0</v>
      </c>
      <c r="W10">
        <f t="shared" si="8"/>
        <v>0</v>
      </c>
      <c r="X10">
        <f t="shared" si="5"/>
        <v>0</v>
      </c>
      <c r="Y10">
        <f t="shared" si="6"/>
        <v>0</v>
      </c>
      <c r="Z10">
        <f t="shared" si="7"/>
        <v>0</v>
      </c>
    </row>
    <row r="11" spans="1:26" x14ac:dyDescent="0.25">
      <c r="A11" s="2" t="s">
        <v>16</v>
      </c>
      <c r="B11" s="2" t="s">
        <v>17</v>
      </c>
      <c r="C11" s="18"/>
      <c r="D11" s="18"/>
      <c r="E11" s="18"/>
      <c r="F11" s="18"/>
      <c r="G11" s="18"/>
      <c r="H11" s="18">
        <f t="shared" si="1"/>
        <v>0</v>
      </c>
      <c r="I11" s="19">
        <f t="shared" si="2"/>
        <v>0</v>
      </c>
      <c r="J11">
        <f t="shared" si="3"/>
        <v>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>
        <f t="shared" si="4"/>
        <v>0</v>
      </c>
      <c r="W11">
        <f t="shared" si="8"/>
        <v>0</v>
      </c>
      <c r="X11">
        <f t="shared" si="5"/>
        <v>0</v>
      </c>
      <c r="Y11">
        <f t="shared" si="6"/>
        <v>0</v>
      </c>
      <c r="Z11">
        <f t="shared" si="7"/>
        <v>0</v>
      </c>
    </row>
    <row r="12" spans="1:26" x14ac:dyDescent="0.25">
      <c r="A12" s="2" t="s">
        <v>18</v>
      </c>
      <c r="B12" s="2" t="s">
        <v>19</v>
      </c>
      <c r="C12" s="18"/>
      <c r="D12" s="18"/>
      <c r="E12" s="18"/>
      <c r="F12" s="18"/>
      <c r="G12" s="18"/>
      <c r="H12" s="18">
        <f t="shared" si="1"/>
        <v>0</v>
      </c>
      <c r="I12" s="19">
        <f t="shared" si="2"/>
        <v>0</v>
      </c>
      <c r="J12">
        <f t="shared" si="3"/>
        <v>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>
        <f t="shared" si="4"/>
        <v>0</v>
      </c>
      <c r="W12">
        <f t="shared" si="8"/>
        <v>0</v>
      </c>
      <c r="X12">
        <f t="shared" si="5"/>
        <v>0</v>
      </c>
      <c r="Y12">
        <f t="shared" si="6"/>
        <v>0</v>
      </c>
      <c r="Z12">
        <f t="shared" si="7"/>
        <v>0</v>
      </c>
    </row>
    <row r="13" spans="1:26" x14ac:dyDescent="0.25">
      <c r="A13" s="2" t="s">
        <v>20</v>
      </c>
      <c r="B13" s="2" t="s">
        <v>21</v>
      </c>
      <c r="C13" s="18"/>
      <c r="D13" s="18"/>
      <c r="E13" s="18"/>
      <c r="F13" s="18"/>
      <c r="G13" s="18"/>
      <c r="H13" s="18">
        <f t="shared" si="1"/>
        <v>0</v>
      </c>
      <c r="I13" s="19">
        <f t="shared" si="2"/>
        <v>0</v>
      </c>
      <c r="J13">
        <f t="shared" si="3"/>
        <v>0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>
        <f t="shared" si="4"/>
        <v>0</v>
      </c>
      <c r="W13">
        <f t="shared" si="8"/>
        <v>0</v>
      </c>
      <c r="X13">
        <f t="shared" si="5"/>
        <v>0</v>
      </c>
      <c r="Y13">
        <f t="shared" si="6"/>
        <v>0</v>
      </c>
      <c r="Z13">
        <f t="shared" si="7"/>
        <v>0</v>
      </c>
    </row>
    <row r="14" spans="1:26" x14ac:dyDescent="0.25">
      <c r="A14" s="2" t="s">
        <v>22</v>
      </c>
      <c r="B14" s="2" t="s">
        <v>23</v>
      </c>
      <c r="C14" s="18"/>
      <c r="D14" s="18"/>
      <c r="E14" s="18"/>
      <c r="F14" s="18"/>
      <c r="G14" s="18"/>
      <c r="H14" s="18">
        <f t="shared" si="1"/>
        <v>0</v>
      </c>
      <c r="I14" s="19">
        <f t="shared" si="2"/>
        <v>0</v>
      </c>
      <c r="J14">
        <f>H14+I14</f>
        <v>0</v>
      </c>
      <c r="L14" s="21">
        <v>0</v>
      </c>
      <c r="M14" s="21">
        <v>2</v>
      </c>
      <c r="N14" s="21">
        <v>0</v>
      </c>
      <c r="O14" s="20">
        <v>2</v>
      </c>
      <c r="P14" s="20">
        <v>4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>
        <f t="shared" si="4"/>
        <v>4</v>
      </c>
      <c r="W14">
        <f t="shared" si="8"/>
        <v>4</v>
      </c>
      <c r="X14">
        <f t="shared" si="5"/>
        <v>8</v>
      </c>
      <c r="Y14">
        <f t="shared" si="6"/>
        <v>4</v>
      </c>
      <c r="Z14">
        <f t="shared" si="7"/>
        <v>4</v>
      </c>
    </row>
    <row r="15" spans="1:26" x14ac:dyDescent="0.25">
      <c r="A15" s="2" t="s">
        <v>24</v>
      </c>
      <c r="B15" s="2" t="s">
        <v>25</v>
      </c>
      <c r="C15" s="18"/>
      <c r="D15" s="18"/>
      <c r="E15" s="18"/>
      <c r="F15" s="20"/>
      <c r="G15" s="18"/>
      <c r="H15" s="18">
        <f t="shared" si="1"/>
        <v>0</v>
      </c>
      <c r="I15" s="19">
        <f t="shared" si="2"/>
        <v>0</v>
      </c>
      <c r="J15">
        <f t="shared" ref="J15:J78" si="9">H15+I15</f>
        <v>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>
        <f t="shared" si="4"/>
        <v>0</v>
      </c>
      <c r="W15">
        <f t="shared" si="8"/>
        <v>0</v>
      </c>
      <c r="X15">
        <f t="shared" si="5"/>
        <v>0</v>
      </c>
      <c r="Y15">
        <f t="shared" si="6"/>
        <v>0</v>
      </c>
      <c r="Z15">
        <f t="shared" si="7"/>
        <v>0</v>
      </c>
    </row>
    <row r="16" spans="1:26" x14ac:dyDescent="0.25">
      <c r="A16" s="2" t="s">
        <v>26</v>
      </c>
      <c r="B16" s="2" t="s">
        <v>27</v>
      </c>
      <c r="C16" s="18"/>
      <c r="D16" s="18"/>
      <c r="E16" s="18"/>
      <c r="F16" s="18"/>
      <c r="G16" s="18"/>
      <c r="H16" s="18">
        <f t="shared" si="1"/>
        <v>0</v>
      </c>
      <c r="I16" s="19">
        <f t="shared" si="2"/>
        <v>0</v>
      </c>
      <c r="J16">
        <f t="shared" si="9"/>
        <v>0</v>
      </c>
      <c r="L16" s="21">
        <v>12</v>
      </c>
      <c r="M16" s="21">
        <v>10</v>
      </c>
      <c r="N16" s="21">
        <v>12</v>
      </c>
      <c r="O16" s="20">
        <v>8</v>
      </c>
      <c r="P16" s="20">
        <v>0</v>
      </c>
      <c r="Q16" s="20">
        <v>6</v>
      </c>
      <c r="R16" s="20">
        <v>2</v>
      </c>
      <c r="S16" s="20">
        <v>2</v>
      </c>
      <c r="T16" s="20">
        <v>0</v>
      </c>
      <c r="U16" s="20">
        <v>10</v>
      </c>
      <c r="V16">
        <f t="shared" si="4"/>
        <v>24</v>
      </c>
      <c r="W16">
        <f t="shared" si="8"/>
        <v>38</v>
      </c>
      <c r="X16">
        <f t="shared" si="5"/>
        <v>62</v>
      </c>
      <c r="Y16">
        <f t="shared" si="6"/>
        <v>12</v>
      </c>
      <c r="Z16">
        <f t="shared" si="7"/>
        <v>30</v>
      </c>
    </row>
    <row r="17" spans="1:26" x14ac:dyDescent="0.25">
      <c r="A17" s="2" t="s">
        <v>28</v>
      </c>
      <c r="B17" s="2" t="s">
        <v>29</v>
      </c>
      <c r="C17" s="18"/>
      <c r="D17" s="18"/>
      <c r="E17" s="18"/>
      <c r="F17" s="18"/>
      <c r="G17" s="18"/>
      <c r="H17" s="18">
        <f t="shared" si="1"/>
        <v>0</v>
      </c>
      <c r="I17" s="19">
        <f t="shared" si="2"/>
        <v>0</v>
      </c>
      <c r="J17">
        <f t="shared" si="9"/>
        <v>0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>
        <f t="shared" si="4"/>
        <v>0</v>
      </c>
      <c r="W17">
        <f t="shared" si="8"/>
        <v>0</v>
      </c>
      <c r="X17">
        <f t="shared" si="5"/>
        <v>0</v>
      </c>
      <c r="Y17">
        <f t="shared" si="6"/>
        <v>0</v>
      </c>
      <c r="Z17">
        <f t="shared" si="7"/>
        <v>0</v>
      </c>
    </row>
    <row r="18" spans="1:26" x14ac:dyDescent="0.25">
      <c r="A18" s="2" t="s">
        <v>30</v>
      </c>
      <c r="B18" s="2" t="s">
        <v>31</v>
      </c>
      <c r="C18" s="18"/>
      <c r="D18" s="18"/>
      <c r="E18" s="18"/>
      <c r="F18" s="18"/>
      <c r="G18" s="18"/>
      <c r="H18" s="18">
        <f t="shared" si="1"/>
        <v>0</v>
      </c>
      <c r="I18" s="19">
        <f t="shared" si="2"/>
        <v>0</v>
      </c>
      <c r="J18">
        <f t="shared" si="9"/>
        <v>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>
        <f t="shared" si="4"/>
        <v>0</v>
      </c>
      <c r="W18">
        <f t="shared" si="8"/>
        <v>0</v>
      </c>
      <c r="X18">
        <f t="shared" si="5"/>
        <v>0</v>
      </c>
      <c r="Y18">
        <f t="shared" si="6"/>
        <v>0</v>
      </c>
      <c r="Z18">
        <f t="shared" si="7"/>
        <v>0</v>
      </c>
    </row>
    <row r="19" spans="1:26" x14ac:dyDescent="0.25">
      <c r="A19" s="2" t="s">
        <v>32</v>
      </c>
      <c r="B19" s="2" t="s">
        <v>33</v>
      </c>
      <c r="C19" s="18"/>
      <c r="D19" s="18"/>
      <c r="E19" s="18"/>
      <c r="F19" s="18"/>
      <c r="G19" s="18"/>
      <c r="H19" s="18">
        <f t="shared" si="1"/>
        <v>0</v>
      </c>
      <c r="I19" s="19">
        <f t="shared" si="2"/>
        <v>0</v>
      </c>
      <c r="J19">
        <f t="shared" si="9"/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>
        <f t="shared" si="4"/>
        <v>0</v>
      </c>
      <c r="W19">
        <f t="shared" si="8"/>
        <v>0</v>
      </c>
      <c r="X19">
        <f t="shared" si="5"/>
        <v>0</v>
      </c>
      <c r="Y19">
        <f t="shared" si="6"/>
        <v>0</v>
      </c>
      <c r="Z19">
        <f t="shared" si="7"/>
        <v>0</v>
      </c>
    </row>
    <row r="20" spans="1:26" x14ac:dyDescent="0.25">
      <c r="A20" s="2" t="s">
        <v>34</v>
      </c>
      <c r="B20" s="2" t="s">
        <v>35</v>
      </c>
      <c r="C20" s="18"/>
      <c r="D20" s="18"/>
      <c r="E20" s="18"/>
      <c r="F20" s="18"/>
      <c r="G20" s="18"/>
      <c r="H20" s="18">
        <f t="shared" si="1"/>
        <v>0</v>
      </c>
      <c r="I20" s="19">
        <f t="shared" si="2"/>
        <v>0</v>
      </c>
      <c r="J20">
        <f t="shared" si="9"/>
        <v>0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>
        <f t="shared" si="4"/>
        <v>0</v>
      </c>
      <c r="W20">
        <f t="shared" si="8"/>
        <v>0</v>
      </c>
      <c r="X20">
        <f t="shared" si="5"/>
        <v>0</v>
      </c>
      <c r="Y20">
        <f t="shared" si="6"/>
        <v>0</v>
      </c>
      <c r="Z20">
        <f t="shared" si="7"/>
        <v>0</v>
      </c>
    </row>
    <row r="21" spans="1:26" x14ac:dyDescent="0.25">
      <c r="A21" s="2" t="s">
        <v>36</v>
      </c>
      <c r="B21" s="2" t="s">
        <v>37</v>
      </c>
      <c r="C21" s="18"/>
      <c r="D21" s="18"/>
      <c r="E21" s="18"/>
      <c r="F21" s="18"/>
      <c r="G21" s="18"/>
      <c r="H21" s="18">
        <f t="shared" si="1"/>
        <v>0</v>
      </c>
      <c r="I21" s="19">
        <f t="shared" si="2"/>
        <v>0</v>
      </c>
      <c r="J21">
        <f t="shared" si="9"/>
        <v>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>
        <f t="shared" si="4"/>
        <v>0</v>
      </c>
      <c r="W21">
        <f t="shared" si="8"/>
        <v>0</v>
      </c>
      <c r="X21">
        <f t="shared" si="5"/>
        <v>0</v>
      </c>
      <c r="Y21">
        <f t="shared" si="6"/>
        <v>0</v>
      </c>
      <c r="Z21">
        <f t="shared" si="7"/>
        <v>0</v>
      </c>
    </row>
    <row r="22" spans="1:26" x14ac:dyDescent="0.25">
      <c r="A22" s="2" t="s">
        <v>38</v>
      </c>
      <c r="B22" s="2" t="s">
        <v>39</v>
      </c>
      <c r="C22" s="18"/>
      <c r="D22" s="18"/>
      <c r="E22" s="18"/>
      <c r="F22" s="20"/>
      <c r="G22" s="18"/>
      <c r="H22" s="18">
        <f t="shared" si="1"/>
        <v>0</v>
      </c>
      <c r="I22" s="19">
        <f t="shared" si="2"/>
        <v>0</v>
      </c>
      <c r="J22">
        <f t="shared" si="9"/>
        <v>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>
        <f t="shared" si="4"/>
        <v>0</v>
      </c>
      <c r="W22">
        <f t="shared" si="8"/>
        <v>0</v>
      </c>
      <c r="X22">
        <f t="shared" si="5"/>
        <v>0</v>
      </c>
      <c r="Y22">
        <f t="shared" si="6"/>
        <v>0</v>
      </c>
      <c r="Z22">
        <f t="shared" si="7"/>
        <v>0</v>
      </c>
    </row>
    <row r="23" spans="1:26" x14ac:dyDescent="0.25">
      <c r="A23" s="2" t="s">
        <v>40</v>
      </c>
      <c r="B23" s="2" t="s">
        <v>41</v>
      </c>
      <c r="C23" s="18"/>
      <c r="D23" s="18"/>
      <c r="E23" s="18"/>
      <c r="F23" s="18"/>
      <c r="G23" s="18"/>
      <c r="H23" s="18">
        <f t="shared" si="1"/>
        <v>0</v>
      </c>
      <c r="I23" s="19">
        <f t="shared" si="2"/>
        <v>0</v>
      </c>
      <c r="J23">
        <f t="shared" si="9"/>
        <v>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>
        <f t="shared" si="4"/>
        <v>0</v>
      </c>
      <c r="W23">
        <f t="shared" si="8"/>
        <v>0</v>
      </c>
      <c r="X23">
        <f t="shared" si="5"/>
        <v>0</v>
      </c>
      <c r="Y23">
        <f t="shared" si="6"/>
        <v>0</v>
      </c>
      <c r="Z23">
        <f t="shared" si="7"/>
        <v>0</v>
      </c>
    </row>
    <row r="24" spans="1:26" x14ac:dyDescent="0.25">
      <c r="A24" s="2" t="s">
        <v>42</v>
      </c>
      <c r="B24" s="2" t="s">
        <v>43</v>
      </c>
      <c r="C24" s="18">
        <v>6</v>
      </c>
      <c r="D24" s="18">
        <v>9</v>
      </c>
      <c r="E24" s="18">
        <v>8</v>
      </c>
      <c r="F24" s="18">
        <v>2</v>
      </c>
      <c r="G24" s="18">
        <v>6</v>
      </c>
      <c r="H24" s="18">
        <f t="shared" si="1"/>
        <v>14</v>
      </c>
      <c r="I24" s="19">
        <f t="shared" si="2"/>
        <v>17</v>
      </c>
      <c r="J24">
        <f t="shared" si="9"/>
        <v>31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>
        <f t="shared" si="4"/>
        <v>0</v>
      </c>
      <c r="W24">
        <f t="shared" si="8"/>
        <v>0</v>
      </c>
      <c r="X24">
        <f t="shared" si="5"/>
        <v>0</v>
      </c>
      <c r="Y24">
        <f t="shared" si="6"/>
        <v>0</v>
      </c>
      <c r="Z24">
        <f t="shared" si="7"/>
        <v>0</v>
      </c>
    </row>
    <row r="25" spans="1:26" x14ac:dyDescent="0.25">
      <c r="A25" s="2" t="s">
        <v>44</v>
      </c>
      <c r="B25" s="2" t="s">
        <v>45</v>
      </c>
      <c r="C25" s="18">
        <v>12</v>
      </c>
      <c r="D25" s="18">
        <v>1</v>
      </c>
      <c r="E25" s="18">
        <v>8</v>
      </c>
      <c r="F25" s="20">
        <v>0</v>
      </c>
      <c r="G25" s="18">
        <v>8</v>
      </c>
      <c r="H25" s="18">
        <f t="shared" si="1"/>
        <v>16</v>
      </c>
      <c r="I25" s="19">
        <f t="shared" si="2"/>
        <v>13</v>
      </c>
      <c r="J25">
        <f t="shared" si="9"/>
        <v>29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>
        <f t="shared" si="4"/>
        <v>0</v>
      </c>
      <c r="W25">
        <f t="shared" si="8"/>
        <v>0</v>
      </c>
      <c r="X25">
        <f t="shared" si="5"/>
        <v>0</v>
      </c>
      <c r="Y25">
        <f t="shared" si="6"/>
        <v>0</v>
      </c>
      <c r="Z25">
        <f t="shared" si="7"/>
        <v>0</v>
      </c>
    </row>
    <row r="26" spans="1:26" x14ac:dyDescent="0.25">
      <c r="A26" s="2" t="s">
        <v>46</v>
      </c>
      <c r="B26" s="2" t="s">
        <v>47</v>
      </c>
      <c r="C26" s="18"/>
      <c r="D26" s="18"/>
      <c r="E26" s="18"/>
      <c r="F26" s="20"/>
      <c r="G26" s="18"/>
      <c r="H26" s="18">
        <f t="shared" si="1"/>
        <v>0</v>
      </c>
      <c r="I26" s="19">
        <f t="shared" si="2"/>
        <v>0</v>
      </c>
      <c r="J26">
        <f t="shared" si="9"/>
        <v>0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>
        <f t="shared" si="4"/>
        <v>0</v>
      </c>
      <c r="W26">
        <f t="shared" si="8"/>
        <v>0</v>
      </c>
      <c r="X26">
        <f t="shared" si="5"/>
        <v>0</v>
      </c>
      <c r="Y26">
        <f t="shared" si="6"/>
        <v>0</v>
      </c>
      <c r="Z26">
        <f t="shared" si="7"/>
        <v>0</v>
      </c>
    </row>
    <row r="27" spans="1:26" x14ac:dyDescent="0.25">
      <c r="A27" s="2" t="s">
        <v>48</v>
      </c>
      <c r="B27" s="2" t="s">
        <v>49</v>
      </c>
      <c r="C27" s="18">
        <v>12</v>
      </c>
      <c r="D27" s="18">
        <v>6</v>
      </c>
      <c r="E27" s="18">
        <v>8</v>
      </c>
      <c r="F27" s="20">
        <v>0</v>
      </c>
      <c r="G27" s="20">
        <v>0</v>
      </c>
      <c r="H27" s="18">
        <f t="shared" si="1"/>
        <v>8</v>
      </c>
      <c r="I27" s="19">
        <f t="shared" si="2"/>
        <v>18</v>
      </c>
      <c r="J27">
        <f t="shared" si="9"/>
        <v>26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>
        <f t="shared" si="4"/>
        <v>0</v>
      </c>
      <c r="W27">
        <f t="shared" si="8"/>
        <v>0</v>
      </c>
      <c r="X27">
        <f t="shared" si="5"/>
        <v>0</v>
      </c>
      <c r="Y27">
        <f t="shared" si="6"/>
        <v>0</v>
      </c>
      <c r="Z27">
        <f t="shared" si="7"/>
        <v>0</v>
      </c>
    </row>
    <row r="28" spans="1:26" x14ac:dyDescent="0.25">
      <c r="A28" s="2" t="s">
        <v>50</v>
      </c>
      <c r="B28" s="2" t="s">
        <v>51</v>
      </c>
      <c r="C28" s="18"/>
      <c r="D28" s="18"/>
      <c r="E28" s="18"/>
      <c r="F28" s="20"/>
      <c r="G28" s="18"/>
      <c r="H28" s="18">
        <f t="shared" si="1"/>
        <v>0</v>
      </c>
      <c r="I28" s="19">
        <f t="shared" si="2"/>
        <v>0</v>
      </c>
      <c r="J28">
        <f t="shared" si="9"/>
        <v>0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>
        <f t="shared" si="4"/>
        <v>0</v>
      </c>
      <c r="W28">
        <f t="shared" si="8"/>
        <v>0</v>
      </c>
      <c r="X28">
        <f t="shared" si="5"/>
        <v>0</v>
      </c>
      <c r="Y28">
        <f t="shared" si="6"/>
        <v>0</v>
      </c>
      <c r="Z28">
        <f t="shared" si="7"/>
        <v>0</v>
      </c>
    </row>
    <row r="29" spans="1:26" x14ac:dyDescent="0.25">
      <c r="A29" s="2" t="s">
        <v>52</v>
      </c>
      <c r="B29" s="2" t="s">
        <v>53</v>
      </c>
      <c r="C29" s="18"/>
      <c r="D29" s="18"/>
      <c r="E29" s="18"/>
      <c r="F29" s="18"/>
      <c r="G29" s="18"/>
      <c r="H29" s="18">
        <f t="shared" si="1"/>
        <v>0</v>
      </c>
      <c r="I29" s="19">
        <f t="shared" si="2"/>
        <v>0</v>
      </c>
      <c r="J29">
        <f t="shared" si="9"/>
        <v>0</v>
      </c>
      <c r="L29" s="21">
        <v>10</v>
      </c>
      <c r="M29" s="21">
        <v>10</v>
      </c>
      <c r="N29" s="21">
        <v>12</v>
      </c>
      <c r="O29" s="20">
        <v>11</v>
      </c>
      <c r="P29" s="20">
        <v>4</v>
      </c>
      <c r="Q29" s="20">
        <v>0</v>
      </c>
      <c r="R29" s="20">
        <v>12</v>
      </c>
      <c r="S29" s="20">
        <v>6</v>
      </c>
      <c r="T29" s="20">
        <v>11</v>
      </c>
      <c r="U29" s="20">
        <v>4</v>
      </c>
      <c r="V29">
        <f t="shared" si="4"/>
        <v>24</v>
      </c>
      <c r="W29">
        <f t="shared" si="8"/>
        <v>56</v>
      </c>
      <c r="X29">
        <f t="shared" si="5"/>
        <v>80</v>
      </c>
      <c r="Y29">
        <f t="shared" si="6"/>
        <v>14</v>
      </c>
      <c r="Z29">
        <f t="shared" si="7"/>
        <v>33</v>
      </c>
    </row>
    <row r="30" spans="1:26" x14ac:dyDescent="0.25">
      <c r="A30" s="2" t="s">
        <v>54</v>
      </c>
      <c r="B30" s="2" t="s">
        <v>55</v>
      </c>
      <c r="C30" s="18"/>
      <c r="D30" s="18"/>
      <c r="E30" s="18"/>
      <c r="F30" s="18"/>
      <c r="G30" s="18"/>
      <c r="H30" s="18">
        <f t="shared" si="1"/>
        <v>0</v>
      </c>
      <c r="I30" s="19">
        <f t="shared" si="2"/>
        <v>0</v>
      </c>
      <c r="J30">
        <f t="shared" si="9"/>
        <v>0</v>
      </c>
      <c r="L30" s="21">
        <v>12</v>
      </c>
      <c r="M30" s="21">
        <v>10</v>
      </c>
      <c r="N30" s="21">
        <v>6</v>
      </c>
      <c r="O30" s="20">
        <v>11</v>
      </c>
      <c r="P30" s="20">
        <v>4</v>
      </c>
      <c r="Q30" s="20">
        <v>12</v>
      </c>
      <c r="R30" s="20">
        <v>0</v>
      </c>
      <c r="S30" s="20">
        <v>10</v>
      </c>
      <c r="T30" s="20">
        <v>0</v>
      </c>
      <c r="U30" s="20">
        <v>8</v>
      </c>
      <c r="V30">
        <f t="shared" si="4"/>
        <v>34</v>
      </c>
      <c r="W30">
        <f t="shared" si="8"/>
        <v>39</v>
      </c>
      <c r="X30">
        <f t="shared" si="5"/>
        <v>73</v>
      </c>
      <c r="Y30">
        <f t="shared" si="6"/>
        <v>16</v>
      </c>
      <c r="Z30">
        <f t="shared" si="7"/>
        <v>27</v>
      </c>
    </row>
    <row r="31" spans="1:26" x14ac:dyDescent="0.25">
      <c r="A31" s="2" t="s">
        <v>56</v>
      </c>
      <c r="B31" s="2" t="s">
        <v>57</v>
      </c>
      <c r="C31" s="18"/>
      <c r="D31" s="18"/>
      <c r="E31" s="18"/>
      <c r="F31" s="18"/>
      <c r="G31" s="18"/>
      <c r="H31" s="18">
        <f t="shared" si="1"/>
        <v>0</v>
      </c>
      <c r="I31" s="19">
        <f t="shared" si="2"/>
        <v>0</v>
      </c>
      <c r="J31">
        <f t="shared" si="9"/>
        <v>0</v>
      </c>
      <c r="L31" s="21">
        <v>8</v>
      </c>
      <c r="M31" s="21">
        <v>0</v>
      </c>
      <c r="N31" s="21">
        <v>0</v>
      </c>
      <c r="O31" s="20">
        <v>0</v>
      </c>
      <c r="P31" s="20">
        <v>0</v>
      </c>
      <c r="Q31" s="21"/>
      <c r="R31" s="21"/>
      <c r="S31" s="21"/>
      <c r="T31" s="21"/>
      <c r="U31" s="21"/>
      <c r="V31">
        <f t="shared" si="4"/>
        <v>8</v>
      </c>
      <c r="W31">
        <f t="shared" si="8"/>
        <v>0</v>
      </c>
      <c r="X31">
        <f t="shared" si="5"/>
        <v>8</v>
      </c>
      <c r="Y31">
        <f t="shared" si="6"/>
        <v>8</v>
      </c>
      <c r="Z31">
        <f t="shared" si="7"/>
        <v>0</v>
      </c>
    </row>
    <row r="32" spans="1:26" x14ac:dyDescent="0.25">
      <c r="A32" s="2" t="s">
        <v>58</v>
      </c>
      <c r="B32" s="2" t="s">
        <v>59</v>
      </c>
      <c r="C32" s="18"/>
      <c r="D32" s="18"/>
      <c r="E32" s="18"/>
      <c r="F32" s="20"/>
      <c r="G32" s="18"/>
      <c r="H32" s="18">
        <f t="shared" si="1"/>
        <v>0</v>
      </c>
      <c r="I32" s="19">
        <f t="shared" si="2"/>
        <v>0</v>
      </c>
      <c r="J32">
        <f t="shared" si="9"/>
        <v>0</v>
      </c>
      <c r="L32" s="21">
        <v>10</v>
      </c>
      <c r="M32" s="21">
        <v>5</v>
      </c>
      <c r="N32" s="21">
        <v>12</v>
      </c>
      <c r="O32" s="20">
        <v>4</v>
      </c>
      <c r="P32" s="20">
        <v>0</v>
      </c>
      <c r="Q32" s="20">
        <v>6</v>
      </c>
      <c r="R32" s="20">
        <v>0</v>
      </c>
      <c r="S32" s="20">
        <v>2</v>
      </c>
      <c r="T32" s="20">
        <v>0</v>
      </c>
      <c r="U32" s="20">
        <v>0</v>
      </c>
      <c r="V32">
        <f t="shared" si="4"/>
        <v>12</v>
      </c>
      <c r="W32">
        <f t="shared" si="8"/>
        <v>27</v>
      </c>
      <c r="X32">
        <f t="shared" si="5"/>
        <v>39</v>
      </c>
      <c r="Y32">
        <f t="shared" si="6"/>
        <v>10</v>
      </c>
      <c r="Z32">
        <f t="shared" si="7"/>
        <v>21</v>
      </c>
    </row>
    <row r="33" spans="1:26" x14ac:dyDescent="0.25">
      <c r="A33" s="2" t="s">
        <v>60</v>
      </c>
      <c r="B33" s="2" t="s">
        <v>61</v>
      </c>
      <c r="C33" s="18">
        <v>12</v>
      </c>
      <c r="D33" s="18">
        <v>0</v>
      </c>
      <c r="E33" s="18">
        <v>10</v>
      </c>
      <c r="F33" s="18">
        <v>0</v>
      </c>
      <c r="G33" s="20">
        <v>0</v>
      </c>
      <c r="H33" s="18">
        <f t="shared" si="1"/>
        <v>10</v>
      </c>
      <c r="I33" s="19">
        <f t="shared" si="2"/>
        <v>12</v>
      </c>
      <c r="J33">
        <f t="shared" si="9"/>
        <v>22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>
        <f t="shared" si="4"/>
        <v>0</v>
      </c>
      <c r="W33">
        <f t="shared" si="8"/>
        <v>0</v>
      </c>
      <c r="X33">
        <f t="shared" si="5"/>
        <v>0</v>
      </c>
      <c r="Y33">
        <f t="shared" si="6"/>
        <v>0</v>
      </c>
      <c r="Z33">
        <f t="shared" si="7"/>
        <v>0</v>
      </c>
    </row>
    <row r="34" spans="1:26" x14ac:dyDescent="0.25">
      <c r="A34" s="2" t="s">
        <v>62</v>
      </c>
      <c r="B34" s="2" t="s">
        <v>63</v>
      </c>
      <c r="C34" s="18">
        <v>12</v>
      </c>
      <c r="D34" s="18">
        <v>1</v>
      </c>
      <c r="E34" s="18">
        <v>9</v>
      </c>
      <c r="F34" s="18">
        <v>10</v>
      </c>
      <c r="G34" s="18">
        <v>0</v>
      </c>
      <c r="H34" s="18">
        <f t="shared" si="1"/>
        <v>9</v>
      </c>
      <c r="I34" s="19">
        <f t="shared" si="2"/>
        <v>23</v>
      </c>
      <c r="J34">
        <f t="shared" si="9"/>
        <v>32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>
        <f t="shared" si="4"/>
        <v>0</v>
      </c>
      <c r="W34">
        <f t="shared" si="8"/>
        <v>0</v>
      </c>
      <c r="X34">
        <f t="shared" si="5"/>
        <v>0</v>
      </c>
      <c r="Y34">
        <f t="shared" si="6"/>
        <v>0</v>
      </c>
      <c r="Z34">
        <f t="shared" si="7"/>
        <v>0</v>
      </c>
    </row>
    <row r="35" spans="1:26" x14ac:dyDescent="0.25">
      <c r="A35" s="2" t="s">
        <v>64</v>
      </c>
      <c r="B35" s="2" t="s">
        <v>65</v>
      </c>
      <c r="C35" s="18"/>
      <c r="D35" s="18"/>
      <c r="E35" s="18"/>
      <c r="F35" s="18"/>
      <c r="G35" s="18"/>
      <c r="H35" s="18">
        <f t="shared" si="1"/>
        <v>0</v>
      </c>
      <c r="I35" s="19">
        <f t="shared" si="2"/>
        <v>0</v>
      </c>
      <c r="J35">
        <f t="shared" si="9"/>
        <v>0</v>
      </c>
      <c r="L35" s="21">
        <v>10</v>
      </c>
      <c r="M35" s="21">
        <v>10</v>
      </c>
      <c r="N35" s="21">
        <v>12</v>
      </c>
      <c r="O35" s="20">
        <v>8</v>
      </c>
      <c r="P35" s="20">
        <v>2</v>
      </c>
      <c r="Q35" s="20">
        <v>0</v>
      </c>
      <c r="R35" s="20">
        <v>0</v>
      </c>
      <c r="S35" s="20">
        <v>4</v>
      </c>
      <c r="T35" s="20">
        <v>4</v>
      </c>
      <c r="U35" s="20">
        <v>2</v>
      </c>
      <c r="V35">
        <f t="shared" si="4"/>
        <v>18</v>
      </c>
      <c r="W35">
        <f t="shared" si="8"/>
        <v>34</v>
      </c>
      <c r="X35">
        <f t="shared" si="5"/>
        <v>52</v>
      </c>
      <c r="Y35">
        <f t="shared" si="6"/>
        <v>12</v>
      </c>
      <c r="Z35">
        <f t="shared" si="7"/>
        <v>30</v>
      </c>
    </row>
    <row r="36" spans="1:26" x14ac:dyDescent="0.25">
      <c r="A36" s="2" t="s">
        <v>66</v>
      </c>
      <c r="B36" s="2" t="s">
        <v>67</v>
      </c>
      <c r="C36" s="18"/>
      <c r="D36" s="18"/>
      <c r="E36" s="18"/>
      <c r="F36" s="18"/>
      <c r="G36" s="18"/>
      <c r="H36" s="18">
        <f t="shared" si="1"/>
        <v>0</v>
      </c>
      <c r="I36" s="19">
        <f t="shared" si="2"/>
        <v>0</v>
      </c>
      <c r="J36">
        <f t="shared" si="9"/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>
        <f t="shared" si="4"/>
        <v>0</v>
      </c>
      <c r="W36">
        <f t="shared" si="8"/>
        <v>0</v>
      </c>
      <c r="X36">
        <f t="shared" si="5"/>
        <v>0</v>
      </c>
      <c r="Y36">
        <f t="shared" si="6"/>
        <v>0</v>
      </c>
      <c r="Z36">
        <f t="shared" si="7"/>
        <v>0</v>
      </c>
    </row>
    <row r="37" spans="1:26" x14ac:dyDescent="0.25">
      <c r="A37" s="2" t="s">
        <v>68</v>
      </c>
      <c r="B37" s="2" t="s">
        <v>69</v>
      </c>
      <c r="C37" s="18"/>
      <c r="D37" s="18"/>
      <c r="E37" s="18"/>
      <c r="F37" s="20"/>
      <c r="G37" s="18"/>
      <c r="H37" s="18">
        <f t="shared" si="1"/>
        <v>0</v>
      </c>
      <c r="I37" s="19">
        <f t="shared" si="2"/>
        <v>0</v>
      </c>
      <c r="J37">
        <f t="shared" si="9"/>
        <v>0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>
        <f t="shared" si="4"/>
        <v>0</v>
      </c>
      <c r="W37">
        <f t="shared" si="8"/>
        <v>0</v>
      </c>
      <c r="X37">
        <f t="shared" si="5"/>
        <v>0</v>
      </c>
      <c r="Y37">
        <f t="shared" si="6"/>
        <v>0</v>
      </c>
      <c r="Z37">
        <f t="shared" si="7"/>
        <v>0</v>
      </c>
    </row>
    <row r="38" spans="1:26" x14ac:dyDescent="0.25">
      <c r="A38" s="2" t="s">
        <v>70</v>
      </c>
      <c r="B38" s="2" t="s">
        <v>71</v>
      </c>
      <c r="C38" s="18"/>
      <c r="D38" s="18"/>
      <c r="E38" s="18"/>
      <c r="F38" s="20"/>
      <c r="G38" s="18"/>
      <c r="H38" s="18">
        <f t="shared" si="1"/>
        <v>0</v>
      </c>
      <c r="I38" s="19">
        <f t="shared" si="2"/>
        <v>0</v>
      </c>
      <c r="J38">
        <f t="shared" si="9"/>
        <v>0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>
        <f t="shared" si="4"/>
        <v>0</v>
      </c>
      <c r="W38">
        <f t="shared" si="8"/>
        <v>0</v>
      </c>
      <c r="X38">
        <f t="shared" si="5"/>
        <v>0</v>
      </c>
      <c r="Y38">
        <f t="shared" si="6"/>
        <v>0</v>
      </c>
      <c r="Z38">
        <f t="shared" si="7"/>
        <v>0</v>
      </c>
    </row>
    <row r="39" spans="1:26" x14ac:dyDescent="0.25">
      <c r="A39" s="2" t="s">
        <v>72</v>
      </c>
      <c r="B39" s="2" t="s">
        <v>73</v>
      </c>
      <c r="C39" s="18"/>
      <c r="D39" s="18"/>
      <c r="E39" s="18"/>
      <c r="F39" s="18"/>
      <c r="G39" s="18"/>
      <c r="H39" s="18">
        <f t="shared" si="1"/>
        <v>0</v>
      </c>
      <c r="I39" s="19">
        <f t="shared" si="2"/>
        <v>0</v>
      </c>
      <c r="J39">
        <f t="shared" si="9"/>
        <v>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>
        <f t="shared" si="4"/>
        <v>0</v>
      </c>
      <c r="W39">
        <f t="shared" si="8"/>
        <v>0</v>
      </c>
      <c r="X39">
        <f t="shared" si="5"/>
        <v>0</v>
      </c>
      <c r="Y39">
        <f t="shared" si="6"/>
        <v>0</v>
      </c>
      <c r="Z39">
        <f t="shared" si="7"/>
        <v>0</v>
      </c>
    </row>
    <row r="40" spans="1:26" x14ac:dyDescent="0.25">
      <c r="A40" s="2" t="s">
        <v>74</v>
      </c>
      <c r="B40" s="2" t="s">
        <v>75</v>
      </c>
      <c r="C40" s="18">
        <v>9</v>
      </c>
      <c r="D40" s="18">
        <v>2</v>
      </c>
      <c r="E40" s="18">
        <v>10</v>
      </c>
      <c r="F40" s="20">
        <v>10</v>
      </c>
      <c r="G40" s="18">
        <v>10</v>
      </c>
      <c r="H40" s="18">
        <f t="shared" si="1"/>
        <v>20</v>
      </c>
      <c r="I40" s="19">
        <f t="shared" si="2"/>
        <v>21</v>
      </c>
      <c r="J40">
        <f t="shared" si="9"/>
        <v>41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>
        <f t="shared" si="4"/>
        <v>0</v>
      </c>
      <c r="W40">
        <f t="shared" si="8"/>
        <v>0</v>
      </c>
      <c r="X40">
        <f t="shared" si="5"/>
        <v>0</v>
      </c>
      <c r="Y40">
        <f t="shared" si="6"/>
        <v>0</v>
      </c>
      <c r="Z40">
        <f t="shared" si="7"/>
        <v>0</v>
      </c>
    </row>
    <row r="41" spans="1:26" x14ac:dyDescent="0.25">
      <c r="A41" s="2" t="s">
        <v>76</v>
      </c>
      <c r="B41" s="2" t="s">
        <v>77</v>
      </c>
      <c r="C41" s="18">
        <v>11</v>
      </c>
      <c r="D41" s="18">
        <v>5</v>
      </c>
      <c r="E41" s="18">
        <v>8</v>
      </c>
      <c r="F41" s="18">
        <v>2</v>
      </c>
      <c r="G41" s="18">
        <v>8</v>
      </c>
      <c r="H41" s="18">
        <f t="shared" si="1"/>
        <v>16</v>
      </c>
      <c r="I41" s="19">
        <f t="shared" si="2"/>
        <v>18</v>
      </c>
      <c r="J41">
        <f t="shared" si="9"/>
        <v>34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>
        <f t="shared" si="4"/>
        <v>0</v>
      </c>
      <c r="W41">
        <f t="shared" si="8"/>
        <v>0</v>
      </c>
      <c r="X41">
        <f t="shared" si="5"/>
        <v>0</v>
      </c>
      <c r="Y41">
        <f t="shared" si="6"/>
        <v>0</v>
      </c>
      <c r="Z41">
        <f t="shared" si="7"/>
        <v>0</v>
      </c>
    </row>
    <row r="42" spans="1:26" x14ac:dyDescent="0.25">
      <c r="A42" s="2" t="s">
        <v>78</v>
      </c>
      <c r="B42" s="2" t="s">
        <v>79</v>
      </c>
      <c r="C42" s="18"/>
      <c r="D42" s="18"/>
      <c r="E42" s="18"/>
      <c r="F42" s="18"/>
      <c r="G42" s="18"/>
      <c r="H42" s="18">
        <f t="shared" si="1"/>
        <v>0</v>
      </c>
      <c r="I42" s="19">
        <f t="shared" si="2"/>
        <v>0</v>
      </c>
      <c r="J42">
        <f t="shared" si="9"/>
        <v>0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>
        <f t="shared" si="4"/>
        <v>0</v>
      </c>
      <c r="W42">
        <f t="shared" si="8"/>
        <v>0</v>
      </c>
      <c r="X42">
        <f t="shared" si="5"/>
        <v>0</v>
      </c>
      <c r="Y42">
        <f t="shared" si="6"/>
        <v>0</v>
      </c>
      <c r="Z42">
        <f t="shared" si="7"/>
        <v>0</v>
      </c>
    </row>
    <row r="43" spans="1:26" x14ac:dyDescent="0.25">
      <c r="A43" s="2" t="s">
        <v>80</v>
      </c>
      <c r="B43" s="2" t="s">
        <v>81</v>
      </c>
      <c r="C43" s="18"/>
      <c r="D43" s="18"/>
      <c r="E43" s="18"/>
      <c r="F43" s="18"/>
      <c r="G43" s="18"/>
      <c r="H43" s="18">
        <f t="shared" si="1"/>
        <v>0</v>
      </c>
      <c r="I43" s="19">
        <f t="shared" si="2"/>
        <v>0</v>
      </c>
      <c r="J43">
        <f t="shared" si="9"/>
        <v>0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>
        <f t="shared" si="4"/>
        <v>0</v>
      </c>
      <c r="W43">
        <f t="shared" si="8"/>
        <v>0</v>
      </c>
      <c r="X43">
        <f t="shared" si="5"/>
        <v>0</v>
      </c>
      <c r="Y43">
        <f t="shared" si="6"/>
        <v>0</v>
      </c>
      <c r="Z43">
        <f t="shared" si="7"/>
        <v>0</v>
      </c>
    </row>
    <row r="44" spans="1:26" x14ac:dyDescent="0.25">
      <c r="A44" s="2" t="s">
        <v>82</v>
      </c>
      <c r="B44" s="2" t="s">
        <v>83</v>
      </c>
      <c r="C44" s="18"/>
      <c r="D44" s="18"/>
      <c r="E44" s="18"/>
      <c r="F44" s="18"/>
      <c r="G44" s="18"/>
      <c r="H44" s="18">
        <f t="shared" si="1"/>
        <v>0</v>
      </c>
      <c r="I44" s="19">
        <f t="shared" si="2"/>
        <v>0</v>
      </c>
      <c r="J44">
        <f t="shared" si="9"/>
        <v>0</v>
      </c>
      <c r="L44" s="21">
        <v>2</v>
      </c>
      <c r="M44" s="21">
        <v>10</v>
      </c>
      <c r="N44" s="21">
        <v>0</v>
      </c>
      <c r="O44" s="20">
        <v>2</v>
      </c>
      <c r="P44" s="20">
        <v>4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>
        <f t="shared" si="4"/>
        <v>6</v>
      </c>
      <c r="W44">
        <f t="shared" si="8"/>
        <v>12</v>
      </c>
      <c r="X44">
        <f t="shared" si="5"/>
        <v>18</v>
      </c>
      <c r="Y44">
        <f t="shared" si="6"/>
        <v>6</v>
      </c>
      <c r="Z44">
        <f t="shared" si="7"/>
        <v>12</v>
      </c>
    </row>
    <row r="45" spans="1:26" x14ac:dyDescent="0.25">
      <c r="A45" s="2" t="s">
        <v>84</v>
      </c>
      <c r="B45" s="2" t="s">
        <v>85</v>
      </c>
      <c r="C45" s="18"/>
      <c r="D45" s="18"/>
      <c r="E45" s="18"/>
      <c r="F45" s="20"/>
      <c r="G45" s="18"/>
      <c r="H45" s="18">
        <f t="shared" si="1"/>
        <v>0</v>
      </c>
      <c r="I45" s="19">
        <f t="shared" si="2"/>
        <v>0</v>
      </c>
      <c r="J45">
        <f t="shared" si="9"/>
        <v>0</v>
      </c>
      <c r="L45" s="21">
        <v>4</v>
      </c>
      <c r="M45" s="21">
        <v>2</v>
      </c>
      <c r="N45" s="21">
        <v>12</v>
      </c>
      <c r="O45" s="20">
        <v>13</v>
      </c>
      <c r="P45" s="20">
        <v>6</v>
      </c>
      <c r="Q45" s="20">
        <v>12</v>
      </c>
      <c r="R45" s="20">
        <v>10</v>
      </c>
      <c r="S45" s="20">
        <v>4</v>
      </c>
      <c r="T45" s="20">
        <v>8</v>
      </c>
      <c r="U45" s="20">
        <v>2</v>
      </c>
      <c r="V45">
        <f t="shared" si="4"/>
        <v>16</v>
      </c>
      <c r="W45">
        <f t="shared" si="8"/>
        <v>57</v>
      </c>
      <c r="X45">
        <f t="shared" si="5"/>
        <v>73</v>
      </c>
      <c r="Y45">
        <f t="shared" si="6"/>
        <v>10</v>
      </c>
      <c r="Z45">
        <f t="shared" si="7"/>
        <v>27</v>
      </c>
    </row>
    <row r="46" spans="1:26" x14ac:dyDescent="0.25">
      <c r="A46" s="2" t="s">
        <v>86</v>
      </c>
      <c r="B46" s="2" t="s">
        <v>87</v>
      </c>
      <c r="C46" s="18"/>
      <c r="D46" s="18"/>
      <c r="E46" s="18"/>
      <c r="F46" s="18"/>
      <c r="G46" s="18"/>
      <c r="H46" s="18">
        <f t="shared" si="1"/>
        <v>0</v>
      </c>
      <c r="I46" s="19">
        <f t="shared" si="2"/>
        <v>0</v>
      </c>
      <c r="J46">
        <f t="shared" si="9"/>
        <v>0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>
        <f t="shared" si="4"/>
        <v>0</v>
      </c>
      <c r="W46">
        <f t="shared" si="8"/>
        <v>0</v>
      </c>
      <c r="X46">
        <f t="shared" si="5"/>
        <v>0</v>
      </c>
      <c r="Y46">
        <f t="shared" si="6"/>
        <v>0</v>
      </c>
      <c r="Z46">
        <f t="shared" si="7"/>
        <v>0</v>
      </c>
    </row>
    <row r="47" spans="1:26" x14ac:dyDescent="0.25">
      <c r="A47" s="2" t="s">
        <v>88</v>
      </c>
      <c r="B47" s="2" t="s">
        <v>89</v>
      </c>
      <c r="C47" s="18"/>
      <c r="D47" s="18"/>
      <c r="E47" s="18"/>
      <c r="F47" s="20"/>
      <c r="G47" s="18"/>
      <c r="H47" s="18">
        <f t="shared" si="1"/>
        <v>0</v>
      </c>
      <c r="I47" s="19">
        <f t="shared" si="2"/>
        <v>0</v>
      </c>
      <c r="J47">
        <f t="shared" si="9"/>
        <v>0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>
        <f t="shared" si="4"/>
        <v>0</v>
      </c>
      <c r="W47">
        <f t="shared" si="8"/>
        <v>0</v>
      </c>
      <c r="X47">
        <f t="shared" si="5"/>
        <v>0</v>
      </c>
      <c r="Y47">
        <f t="shared" si="6"/>
        <v>0</v>
      </c>
      <c r="Z47">
        <f t="shared" si="7"/>
        <v>0</v>
      </c>
    </row>
    <row r="48" spans="1:26" x14ac:dyDescent="0.25">
      <c r="A48" s="2" t="s">
        <v>90</v>
      </c>
      <c r="B48" s="2" t="s">
        <v>91</v>
      </c>
      <c r="C48" s="18"/>
      <c r="D48" s="18"/>
      <c r="E48" s="18"/>
      <c r="F48" s="18"/>
      <c r="G48" s="18"/>
      <c r="H48" s="18">
        <f t="shared" si="1"/>
        <v>0</v>
      </c>
      <c r="I48" s="19">
        <f t="shared" si="2"/>
        <v>0</v>
      </c>
      <c r="J48">
        <f t="shared" si="9"/>
        <v>0</v>
      </c>
      <c r="L48" s="21">
        <v>8</v>
      </c>
      <c r="M48" s="21">
        <v>8</v>
      </c>
      <c r="N48" s="21">
        <v>9</v>
      </c>
      <c r="O48" s="20">
        <v>8</v>
      </c>
      <c r="P48" s="20">
        <v>0</v>
      </c>
      <c r="Q48" s="20">
        <v>6</v>
      </c>
      <c r="R48" s="20">
        <v>10</v>
      </c>
      <c r="S48" s="20">
        <v>2</v>
      </c>
      <c r="T48" s="20">
        <v>0</v>
      </c>
      <c r="U48" s="20">
        <v>8</v>
      </c>
      <c r="V48">
        <f t="shared" si="4"/>
        <v>18</v>
      </c>
      <c r="W48">
        <f t="shared" si="8"/>
        <v>41</v>
      </c>
      <c r="X48">
        <f t="shared" si="5"/>
        <v>59</v>
      </c>
      <c r="Y48">
        <f t="shared" si="6"/>
        <v>8</v>
      </c>
      <c r="Z48">
        <f t="shared" si="7"/>
        <v>25</v>
      </c>
    </row>
    <row r="49" spans="1:26" x14ac:dyDescent="0.25">
      <c r="A49" s="2" t="s">
        <v>92</v>
      </c>
      <c r="B49" s="2" t="s">
        <v>93</v>
      </c>
      <c r="C49" s="18"/>
      <c r="D49" s="18"/>
      <c r="E49" s="18"/>
      <c r="F49" s="18"/>
      <c r="G49" s="18"/>
      <c r="H49" s="18">
        <f t="shared" si="1"/>
        <v>0</v>
      </c>
      <c r="I49" s="19">
        <f t="shared" si="2"/>
        <v>0</v>
      </c>
      <c r="J49">
        <f t="shared" si="9"/>
        <v>0</v>
      </c>
      <c r="L49" s="21">
        <v>8</v>
      </c>
      <c r="M49" s="21">
        <v>10</v>
      </c>
      <c r="N49" s="21">
        <v>12</v>
      </c>
      <c r="O49" s="20">
        <v>8</v>
      </c>
      <c r="P49" s="20">
        <v>2</v>
      </c>
      <c r="Q49" s="20">
        <v>12</v>
      </c>
      <c r="R49" s="20">
        <v>6</v>
      </c>
      <c r="S49" s="20">
        <v>6</v>
      </c>
      <c r="T49" s="20">
        <v>0</v>
      </c>
      <c r="U49" s="20">
        <v>0</v>
      </c>
      <c r="V49">
        <f t="shared" si="4"/>
        <v>16</v>
      </c>
      <c r="W49">
        <f t="shared" si="8"/>
        <v>48</v>
      </c>
      <c r="X49">
        <f t="shared" si="5"/>
        <v>64</v>
      </c>
      <c r="Y49">
        <f t="shared" si="6"/>
        <v>10</v>
      </c>
      <c r="Z49">
        <f t="shared" si="7"/>
        <v>30</v>
      </c>
    </row>
    <row r="50" spans="1:26" x14ac:dyDescent="0.25">
      <c r="A50" s="2" t="s">
        <v>94</v>
      </c>
      <c r="B50" s="2" t="s">
        <v>95</v>
      </c>
      <c r="C50" s="18">
        <v>12</v>
      </c>
      <c r="D50" s="18">
        <v>5</v>
      </c>
      <c r="E50" s="18">
        <v>2</v>
      </c>
      <c r="F50" s="18">
        <v>0</v>
      </c>
      <c r="G50" s="18">
        <v>0</v>
      </c>
      <c r="H50" s="18">
        <f t="shared" si="1"/>
        <v>2</v>
      </c>
      <c r="I50" s="19">
        <f t="shared" si="2"/>
        <v>17</v>
      </c>
      <c r="J50">
        <f t="shared" si="9"/>
        <v>19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>
        <f t="shared" si="4"/>
        <v>0</v>
      </c>
      <c r="W50">
        <f t="shared" si="8"/>
        <v>0</v>
      </c>
      <c r="X50">
        <f t="shared" si="5"/>
        <v>0</v>
      </c>
      <c r="Y50">
        <f t="shared" si="6"/>
        <v>0</v>
      </c>
      <c r="Z50">
        <f t="shared" si="7"/>
        <v>0</v>
      </c>
    </row>
    <row r="51" spans="1:26" x14ac:dyDescent="0.25">
      <c r="A51" s="2" t="s">
        <v>96</v>
      </c>
      <c r="B51" s="2" t="s">
        <v>97</v>
      </c>
      <c r="C51" s="18">
        <v>9</v>
      </c>
      <c r="D51" s="18">
        <v>12</v>
      </c>
      <c r="E51" s="18">
        <v>12</v>
      </c>
      <c r="F51" s="18">
        <v>10</v>
      </c>
      <c r="G51" s="18">
        <v>10</v>
      </c>
      <c r="H51" s="18">
        <f t="shared" si="1"/>
        <v>22</v>
      </c>
      <c r="I51" s="19">
        <f t="shared" si="2"/>
        <v>31</v>
      </c>
      <c r="J51">
        <f t="shared" si="9"/>
        <v>53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>
        <f t="shared" si="4"/>
        <v>0</v>
      </c>
      <c r="W51">
        <f t="shared" si="8"/>
        <v>0</v>
      </c>
      <c r="X51">
        <f t="shared" si="5"/>
        <v>0</v>
      </c>
      <c r="Y51">
        <f t="shared" si="6"/>
        <v>0</v>
      </c>
      <c r="Z51">
        <f t="shared" si="7"/>
        <v>0</v>
      </c>
    </row>
    <row r="52" spans="1:26" x14ac:dyDescent="0.25">
      <c r="A52" s="2" t="s">
        <v>98</v>
      </c>
      <c r="B52" s="2" t="s">
        <v>99</v>
      </c>
      <c r="C52" s="18"/>
      <c r="D52" s="18"/>
      <c r="E52" s="18"/>
      <c r="F52" s="20"/>
      <c r="G52" s="18"/>
      <c r="H52" s="18">
        <f t="shared" si="1"/>
        <v>0</v>
      </c>
      <c r="I52" s="19">
        <f t="shared" si="2"/>
        <v>0</v>
      </c>
      <c r="J52">
        <f t="shared" si="9"/>
        <v>0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>
        <f t="shared" si="4"/>
        <v>0</v>
      </c>
      <c r="W52">
        <f t="shared" si="8"/>
        <v>0</v>
      </c>
      <c r="X52">
        <f t="shared" si="5"/>
        <v>0</v>
      </c>
      <c r="Y52">
        <f t="shared" si="6"/>
        <v>0</v>
      </c>
      <c r="Z52">
        <f t="shared" si="7"/>
        <v>0</v>
      </c>
    </row>
    <row r="53" spans="1:26" x14ac:dyDescent="0.25">
      <c r="A53" s="2" t="s">
        <v>100</v>
      </c>
      <c r="B53" s="2" t="s">
        <v>101</v>
      </c>
      <c r="C53" s="18"/>
      <c r="D53" s="18"/>
      <c r="E53" s="18"/>
      <c r="F53" s="20"/>
      <c r="G53" s="18"/>
      <c r="H53" s="18">
        <f t="shared" si="1"/>
        <v>0</v>
      </c>
      <c r="I53" s="19">
        <f t="shared" si="2"/>
        <v>0</v>
      </c>
      <c r="J53">
        <f t="shared" si="9"/>
        <v>0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>
        <f t="shared" si="4"/>
        <v>0</v>
      </c>
      <c r="W53">
        <f t="shared" si="8"/>
        <v>0</v>
      </c>
      <c r="X53">
        <f t="shared" si="5"/>
        <v>0</v>
      </c>
      <c r="Y53">
        <f t="shared" si="6"/>
        <v>0</v>
      </c>
      <c r="Z53">
        <f t="shared" si="7"/>
        <v>0</v>
      </c>
    </row>
    <row r="54" spans="1:26" x14ac:dyDescent="0.25">
      <c r="A54" s="2" t="s">
        <v>102</v>
      </c>
      <c r="B54" s="2" t="s">
        <v>103</v>
      </c>
      <c r="C54" s="18"/>
      <c r="D54" s="18"/>
      <c r="E54" s="18"/>
      <c r="F54" s="20"/>
      <c r="G54" s="18"/>
      <c r="H54" s="18">
        <f t="shared" si="1"/>
        <v>0</v>
      </c>
      <c r="I54" s="19">
        <f t="shared" si="2"/>
        <v>0</v>
      </c>
      <c r="J54">
        <f t="shared" si="9"/>
        <v>0</v>
      </c>
      <c r="L54" s="21">
        <v>10</v>
      </c>
      <c r="M54" s="21">
        <v>2</v>
      </c>
      <c r="N54" s="21">
        <v>3</v>
      </c>
      <c r="O54" s="20">
        <v>8</v>
      </c>
      <c r="P54" s="20">
        <v>4</v>
      </c>
      <c r="Q54" s="20">
        <v>12</v>
      </c>
      <c r="R54" s="20">
        <v>7</v>
      </c>
      <c r="S54" s="20">
        <v>0</v>
      </c>
      <c r="T54" s="20">
        <v>0</v>
      </c>
      <c r="U54" s="20">
        <v>0</v>
      </c>
      <c r="V54">
        <f t="shared" si="4"/>
        <v>14</v>
      </c>
      <c r="W54">
        <f t="shared" si="8"/>
        <v>32</v>
      </c>
      <c r="X54">
        <f t="shared" si="5"/>
        <v>46</v>
      </c>
      <c r="Y54">
        <f t="shared" si="6"/>
        <v>14</v>
      </c>
      <c r="Z54">
        <f t="shared" si="7"/>
        <v>13</v>
      </c>
    </row>
    <row r="55" spans="1:26" x14ac:dyDescent="0.25">
      <c r="A55" s="2" t="s">
        <v>104</v>
      </c>
      <c r="B55" s="2" t="s">
        <v>105</v>
      </c>
      <c r="C55" s="20"/>
      <c r="D55" s="20"/>
      <c r="E55" s="20"/>
      <c r="F55" s="20"/>
      <c r="G55" s="20"/>
      <c r="H55" s="18">
        <f t="shared" si="1"/>
        <v>0</v>
      </c>
      <c r="I55" s="19">
        <f t="shared" si="2"/>
        <v>0</v>
      </c>
      <c r="J55">
        <f t="shared" si="9"/>
        <v>0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>
        <f t="shared" si="4"/>
        <v>0</v>
      </c>
      <c r="W55">
        <f t="shared" si="8"/>
        <v>0</v>
      </c>
      <c r="X55">
        <f t="shared" si="5"/>
        <v>0</v>
      </c>
      <c r="Y55">
        <f t="shared" si="6"/>
        <v>0</v>
      </c>
      <c r="Z55">
        <f t="shared" si="7"/>
        <v>0</v>
      </c>
    </row>
    <row r="56" spans="1:26" x14ac:dyDescent="0.25">
      <c r="A56" s="2" t="s">
        <v>106</v>
      </c>
      <c r="B56" s="2" t="s">
        <v>107</v>
      </c>
      <c r="C56" s="20"/>
      <c r="D56" s="20"/>
      <c r="E56" s="20"/>
      <c r="F56" s="20"/>
      <c r="G56" s="20"/>
      <c r="H56" s="18">
        <f t="shared" si="1"/>
        <v>0</v>
      </c>
      <c r="I56" s="19">
        <f t="shared" si="2"/>
        <v>0</v>
      </c>
      <c r="J56">
        <f t="shared" si="9"/>
        <v>0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>
        <f t="shared" si="4"/>
        <v>0</v>
      </c>
      <c r="W56">
        <f t="shared" si="8"/>
        <v>0</v>
      </c>
      <c r="X56">
        <f t="shared" si="5"/>
        <v>0</v>
      </c>
      <c r="Y56">
        <f t="shared" si="6"/>
        <v>0</v>
      </c>
      <c r="Z56">
        <f t="shared" si="7"/>
        <v>0</v>
      </c>
    </row>
    <row r="57" spans="1:26" x14ac:dyDescent="0.25">
      <c r="A57" s="2" t="s">
        <v>108</v>
      </c>
      <c r="B57" s="2" t="s">
        <v>109</v>
      </c>
      <c r="C57" s="20"/>
      <c r="D57" s="20"/>
      <c r="E57" s="20"/>
      <c r="F57" s="20"/>
      <c r="G57" s="20"/>
      <c r="H57" s="18">
        <f t="shared" si="1"/>
        <v>0</v>
      </c>
      <c r="I57" s="19">
        <f t="shared" si="2"/>
        <v>0</v>
      </c>
      <c r="J57">
        <f t="shared" si="9"/>
        <v>0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>
        <f t="shared" si="4"/>
        <v>0</v>
      </c>
      <c r="W57">
        <f t="shared" si="8"/>
        <v>0</v>
      </c>
      <c r="X57">
        <f t="shared" si="5"/>
        <v>0</v>
      </c>
      <c r="Y57">
        <f t="shared" si="6"/>
        <v>0</v>
      </c>
      <c r="Z57">
        <f t="shared" si="7"/>
        <v>0</v>
      </c>
    </row>
    <row r="58" spans="1:26" x14ac:dyDescent="0.25">
      <c r="A58" s="2" t="s">
        <v>110</v>
      </c>
      <c r="B58" s="2" t="s">
        <v>111</v>
      </c>
      <c r="C58" s="18">
        <v>12</v>
      </c>
      <c r="D58" s="18">
        <v>10</v>
      </c>
      <c r="E58" s="18">
        <v>12</v>
      </c>
      <c r="F58" s="18">
        <v>0</v>
      </c>
      <c r="G58" s="18">
        <v>2</v>
      </c>
      <c r="H58" s="18">
        <f t="shared" si="1"/>
        <v>14</v>
      </c>
      <c r="I58" s="19">
        <f t="shared" si="2"/>
        <v>22</v>
      </c>
      <c r="J58">
        <f t="shared" si="9"/>
        <v>36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>
        <f t="shared" si="4"/>
        <v>0</v>
      </c>
      <c r="W58">
        <f t="shared" si="8"/>
        <v>0</v>
      </c>
      <c r="X58">
        <f t="shared" si="5"/>
        <v>0</v>
      </c>
      <c r="Y58">
        <f t="shared" si="6"/>
        <v>0</v>
      </c>
      <c r="Z58">
        <f t="shared" si="7"/>
        <v>0</v>
      </c>
    </row>
    <row r="59" spans="1:26" x14ac:dyDescent="0.25">
      <c r="A59" s="2" t="s">
        <v>112</v>
      </c>
      <c r="B59" s="2" t="s">
        <v>113</v>
      </c>
      <c r="C59" s="20"/>
      <c r="D59" s="20"/>
      <c r="E59" s="20"/>
      <c r="F59" s="20"/>
      <c r="G59" s="20"/>
      <c r="H59" s="18">
        <f t="shared" si="1"/>
        <v>0</v>
      </c>
      <c r="I59" s="19">
        <f t="shared" si="2"/>
        <v>0</v>
      </c>
      <c r="J59">
        <f t="shared" si="9"/>
        <v>0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>
        <f t="shared" si="4"/>
        <v>0</v>
      </c>
      <c r="W59">
        <f t="shared" si="8"/>
        <v>0</v>
      </c>
      <c r="X59">
        <f t="shared" si="5"/>
        <v>0</v>
      </c>
      <c r="Y59">
        <f t="shared" si="6"/>
        <v>0</v>
      </c>
      <c r="Z59">
        <f t="shared" si="7"/>
        <v>0</v>
      </c>
    </row>
    <row r="60" spans="1:26" x14ac:dyDescent="0.25">
      <c r="A60" s="2" t="s">
        <v>114</v>
      </c>
      <c r="B60" s="2" t="s">
        <v>115</v>
      </c>
      <c r="C60" s="18"/>
      <c r="D60" s="18"/>
      <c r="E60" s="18"/>
      <c r="F60" s="18"/>
      <c r="G60" s="18"/>
      <c r="H60" s="18">
        <f t="shared" si="1"/>
        <v>0</v>
      </c>
      <c r="I60" s="19">
        <f t="shared" si="2"/>
        <v>0</v>
      </c>
      <c r="J60">
        <f t="shared" si="9"/>
        <v>0</v>
      </c>
      <c r="L60" s="21">
        <v>8</v>
      </c>
      <c r="M60" s="21">
        <v>10</v>
      </c>
      <c r="N60" s="21">
        <v>12</v>
      </c>
      <c r="O60" s="20">
        <v>8</v>
      </c>
      <c r="P60" s="20">
        <v>4</v>
      </c>
      <c r="Q60" s="20">
        <v>5</v>
      </c>
      <c r="R60" s="20">
        <v>5</v>
      </c>
      <c r="S60" s="20">
        <v>4</v>
      </c>
      <c r="T60" s="20">
        <v>2</v>
      </c>
      <c r="U60" s="20">
        <v>5</v>
      </c>
      <c r="V60">
        <f t="shared" si="4"/>
        <v>21</v>
      </c>
      <c r="W60">
        <f t="shared" si="8"/>
        <v>42</v>
      </c>
      <c r="X60">
        <f t="shared" si="5"/>
        <v>63</v>
      </c>
      <c r="Y60">
        <f t="shared" si="6"/>
        <v>12</v>
      </c>
      <c r="Z60">
        <f t="shared" si="7"/>
        <v>30</v>
      </c>
    </row>
    <row r="61" spans="1:26" x14ac:dyDescent="0.25">
      <c r="A61" s="2" t="s">
        <v>116</v>
      </c>
      <c r="B61" s="2" t="s">
        <v>117</v>
      </c>
      <c r="C61" s="18"/>
      <c r="D61" s="18"/>
      <c r="E61" s="18"/>
      <c r="F61" s="18"/>
      <c r="G61" s="18"/>
      <c r="H61" s="18">
        <f t="shared" si="1"/>
        <v>0</v>
      </c>
      <c r="I61" s="19">
        <f t="shared" si="2"/>
        <v>0</v>
      </c>
      <c r="J61">
        <f t="shared" si="9"/>
        <v>0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>
        <f t="shared" si="4"/>
        <v>0</v>
      </c>
      <c r="W61">
        <f t="shared" si="8"/>
        <v>0</v>
      </c>
      <c r="X61">
        <f t="shared" si="5"/>
        <v>0</v>
      </c>
      <c r="Y61">
        <f t="shared" si="6"/>
        <v>0</v>
      </c>
      <c r="Z61">
        <f t="shared" si="7"/>
        <v>0</v>
      </c>
    </row>
    <row r="62" spans="1:26" x14ac:dyDescent="0.25">
      <c r="A62" s="2" t="s">
        <v>118</v>
      </c>
      <c r="B62" s="2" t="s">
        <v>119</v>
      </c>
      <c r="C62" s="18"/>
      <c r="D62" s="18"/>
      <c r="E62" s="18"/>
      <c r="F62" s="20"/>
      <c r="G62" s="18"/>
      <c r="H62" s="18">
        <f t="shared" si="1"/>
        <v>0</v>
      </c>
      <c r="I62" s="19">
        <f t="shared" si="2"/>
        <v>0</v>
      </c>
      <c r="J62">
        <f t="shared" si="9"/>
        <v>0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>
        <f t="shared" si="4"/>
        <v>0</v>
      </c>
      <c r="W62">
        <f t="shared" si="8"/>
        <v>0</v>
      </c>
      <c r="X62">
        <f t="shared" si="5"/>
        <v>0</v>
      </c>
      <c r="Y62">
        <f t="shared" si="6"/>
        <v>0</v>
      </c>
      <c r="Z62">
        <f t="shared" si="7"/>
        <v>0</v>
      </c>
    </row>
    <row r="63" spans="1:26" x14ac:dyDescent="0.25">
      <c r="A63" s="2" t="s">
        <v>120</v>
      </c>
      <c r="B63" s="2" t="s">
        <v>121</v>
      </c>
      <c r="C63" s="18"/>
      <c r="D63" s="18"/>
      <c r="E63" s="18"/>
      <c r="F63" s="20"/>
      <c r="G63" s="18"/>
      <c r="H63" s="18">
        <f t="shared" si="1"/>
        <v>0</v>
      </c>
      <c r="I63" s="19">
        <f t="shared" si="2"/>
        <v>0</v>
      </c>
      <c r="J63">
        <f t="shared" si="9"/>
        <v>0</v>
      </c>
      <c r="L63" s="21">
        <v>10</v>
      </c>
      <c r="M63" s="21">
        <v>0</v>
      </c>
      <c r="N63" s="21">
        <v>12</v>
      </c>
      <c r="O63" s="20">
        <v>2</v>
      </c>
      <c r="P63" s="20">
        <v>2</v>
      </c>
      <c r="Q63" s="20">
        <v>12</v>
      </c>
      <c r="R63" s="20">
        <v>6</v>
      </c>
      <c r="S63" s="20">
        <v>6</v>
      </c>
      <c r="T63" s="20">
        <v>2</v>
      </c>
      <c r="U63" s="20">
        <v>0</v>
      </c>
      <c r="V63">
        <f t="shared" si="4"/>
        <v>18</v>
      </c>
      <c r="W63">
        <f t="shared" si="8"/>
        <v>34</v>
      </c>
      <c r="X63">
        <f t="shared" si="5"/>
        <v>52</v>
      </c>
      <c r="Y63">
        <f t="shared" si="6"/>
        <v>12</v>
      </c>
      <c r="Z63">
        <f t="shared" si="7"/>
        <v>14</v>
      </c>
    </row>
    <row r="64" spans="1:26" x14ac:dyDescent="0.25">
      <c r="A64" s="2" t="s">
        <v>122</v>
      </c>
      <c r="B64" s="2" t="s">
        <v>123</v>
      </c>
      <c r="C64" s="20"/>
      <c r="D64" s="20"/>
      <c r="E64" s="20"/>
      <c r="F64" s="20"/>
      <c r="G64" s="20"/>
      <c r="H64" s="18">
        <f t="shared" si="1"/>
        <v>0</v>
      </c>
      <c r="I64" s="19">
        <f t="shared" si="2"/>
        <v>0</v>
      </c>
      <c r="J64">
        <f t="shared" si="9"/>
        <v>0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>
        <f t="shared" si="4"/>
        <v>0</v>
      </c>
      <c r="W64">
        <f t="shared" si="8"/>
        <v>0</v>
      </c>
      <c r="X64">
        <f t="shared" si="5"/>
        <v>0</v>
      </c>
      <c r="Y64">
        <f t="shared" si="6"/>
        <v>0</v>
      </c>
      <c r="Z64">
        <f t="shared" si="7"/>
        <v>0</v>
      </c>
    </row>
    <row r="65" spans="1:26" x14ac:dyDescent="0.25">
      <c r="A65" s="2" t="s">
        <v>124</v>
      </c>
      <c r="B65" s="2" t="s">
        <v>125</v>
      </c>
      <c r="C65" s="18">
        <v>9</v>
      </c>
      <c r="D65" s="18">
        <v>12</v>
      </c>
      <c r="E65" s="18">
        <v>4</v>
      </c>
      <c r="F65" s="18">
        <v>0</v>
      </c>
      <c r="G65" s="18">
        <v>2</v>
      </c>
      <c r="H65" s="18">
        <f t="shared" si="1"/>
        <v>6</v>
      </c>
      <c r="I65" s="19">
        <f t="shared" si="2"/>
        <v>21</v>
      </c>
      <c r="J65">
        <f t="shared" si="9"/>
        <v>27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>
        <f t="shared" si="4"/>
        <v>0</v>
      </c>
      <c r="W65">
        <f t="shared" si="8"/>
        <v>0</v>
      </c>
      <c r="X65">
        <f t="shared" si="5"/>
        <v>0</v>
      </c>
      <c r="Y65">
        <f t="shared" si="6"/>
        <v>0</v>
      </c>
      <c r="Z65">
        <f t="shared" si="7"/>
        <v>0</v>
      </c>
    </row>
    <row r="66" spans="1:26" x14ac:dyDescent="0.25">
      <c r="A66" s="2" t="s">
        <v>126</v>
      </c>
      <c r="B66" s="2" t="s">
        <v>127</v>
      </c>
      <c r="C66" s="18">
        <v>12</v>
      </c>
      <c r="D66" s="18">
        <v>10</v>
      </c>
      <c r="E66" s="18">
        <v>12</v>
      </c>
      <c r="F66" s="18">
        <v>8</v>
      </c>
      <c r="G66" s="18">
        <v>8</v>
      </c>
      <c r="H66" s="18">
        <f t="shared" si="1"/>
        <v>20</v>
      </c>
      <c r="I66" s="19">
        <f t="shared" si="2"/>
        <v>30</v>
      </c>
      <c r="J66">
        <f t="shared" si="9"/>
        <v>50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>
        <f t="shared" si="4"/>
        <v>0</v>
      </c>
      <c r="W66">
        <f t="shared" si="8"/>
        <v>0</v>
      </c>
      <c r="X66">
        <f t="shared" si="5"/>
        <v>0</v>
      </c>
      <c r="Y66">
        <f t="shared" si="6"/>
        <v>0</v>
      </c>
      <c r="Z66">
        <f t="shared" si="7"/>
        <v>0</v>
      </c>
    </row>
    <row r="67" spans="1:26" x14ac:dyDescent="0.25">
      <c r="A67" s="2" t="s">
        <v>128</v>
      </c>
      <c r="B67" s="2" t="s">
        <v>129</v>
      </c>
      <c r="C67" s="18">
        <v>12</v>
      </c>
      <c r="D67" s="18">
        <v>9</v>
      </c>
      <c r="E67" s="18">
        <v>8</v>
      </c>
      <c r="F67" s="18">
        <v>8</v>
      </c>
      <c r="G67" s="18">
        <v>8</v>
      </c>
      <c r="H67" s="18">
        <f t="shared" si="1"/>
        <v>16</v>
      </c>
      <c r="I67" s="19">
        <f t="shared" si="2"/>
        <v>29</v>
      </c>
      <c r="J67">
        <f t="shared" si="9"/>
        <v>45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>
        <f t="shared" si="4"/>
        <v>0</v>
      </c>
      <c r="W67">
        <f t="shared" si="8"/>
        <v>0</v>
      </c>
      <c r="X67">
        <f t="shared" si="5"/>
        <v>0</v>
      </c>
      <c r="Y67">
        <f t="shared" si="6"/>
        <v>0</v>
      </c>
      <c r="Z67">
        <f t="shared" si="7"/>
        <v>0</v>
      </c>
    </row>
    <row r="68" spans="1:26" x14ac:dyDescent="0.25">
      <c r="A68" s="2" t="s">
        <v>130</v>
      </c>
      <c r="B68" s="2" t="s">
        <v>131</v>
      </c>
      <c r="C68" s="20">
        <v>12</v>
      </c>
      <c r="D68" s="20">
        <v>10</v>
      </c>
      <c r="E68" s="20">
        <v>8</v>
      </c>
      <c r="F68" s="20">
        <v>8</v>
      </c>
      <c r="G68" s="20">
        <v>7</v>
      </c>
      <c r="H68" s="18">
        <f t="shared" ref="H68:H93" si="10">G68+E68</f>
        <v>15</v>
      </c>
      <c r="I68" s="19">
        <f t="shared" ref="I68:I93" si="11">C68+D68+F68</f>
        <v>30</v>
      </c>
      <c r="J68">
        <f t="shared" si="9"/>
        <v>45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>
        <f t="shared" ref="V68:V93" si="12">L68+P68+S68+U68</f>
        <v>0</v>
      </c>
      <c r="W68">
        <f t="shared" si="8"/>
        <v>0</v>
      </c>
      <c r="X68">
        <f t="shared" ref="X68:X93" si="13">SUM(L68:U68)</f>
        <v>0</v>
      </c>
      <c r="Y68">
        <f t="shared" ref="Y68:Y93" si="14">L68+P68</f>
        <v>0</v>
      </c>
      <c r="Z68">
        <f t="shared" ref="Z68:Z93" si="15">M68+N68+O68</f>
        <v>0</v>
      </c>
    </row>
    <row r="69" spans="1:26" x14ac:dyDescent="0.25">
      <c r="A69" s="2" t="s">
        <v>132</v>
      </c>
      <c r="B69" s="2" t="s">
        <v>133</v>
      </c>
      <c r="C69" s="20">
        <v>6</v>
      </c>
      <c r="D69" s="20">
        <v>12</v>
      </c>
      <c r="E69" s="20">
        <v>10</v>
      </c>
      <c r="F69" s="20">
        <v>9</v>
      </c>
      <c r="G69" s="20">
        <v>10</v>
      </c>
      <c r="H69" s="18">
        <f t="shared" si="10"/>
        <v>20</v>
      </c>
      <c r="I69" s="19">
        <f t="shared" si="11"/>
        <v>27</v>
      </c>
      <c r="J69">
        <f t="shared" si="9"/>
        <v>47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>
        <f t="shared" si="12"/>
        <v>0</v>
      </c>
      <c r="W69">
        <f t="shared" si="8"/>
        <v>0</v>
      </c>
      <c r="X69">
        <f t="shared" si="13"/>
        <v>0</v>
      </c>
      <c r="Y69">
        <f t="shared" si="14"/>
        <v>0</v>
      </c>
      <c r="Z69">
        <f t="shared" si="15"/>
        <v>0</v>
      </c>
    </row>
    <row r="70" spans="1:26" x14ac:dyDescent="0.25">
      <c r="A70" s="2" t="s">
        <v>134</v>
      </c>
      <c r="B70" s="2" t="s">
        <v>135</v>
      </c>
      <c r="C70" s="20">
        <v>6</v>
      </c>
      <c r="D70" s="20">
        <v>10</v>
      </c>
      <c r="E70" s="20">
        <v>8</v>
      </c>
      <c r="F70" s="20">
        <v>8</v>
      </c>
      <c r="G70" s="20">
        <v>1</v>
      </c>
      <c r="H70" s="18">
        <f t="shared" si="10"/>
        <v>9</v>
      </c>
      <c r="I70" s="19">
        <f t="shared" si="11"/>
        <v>24</v>
      </c>
      <c r="J70">
        <f t="shared" si="9"/>
        <v>33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>
        <f t="shared" si="12"/>
        <v>0</v>
      </c>
      <c r="W70">
        <f t="shared" ref="W70:W93" si="16">M70+N70+O70+Q70+R70+T70</f>
        <v>0</v>
      </c>
      <c r="X70">
        <f t="shared" si="13"/>
        <v>0</v>
      </c>
      <c r="Y70">
        <f t="shared" si="14"/>
        <v>0</v>
      </c>
      <c r="Z70">
        <f t="shared" si="15"/>
        <v>0</v>
      </c>
    </row>
    <row r="71" spans="1:26" x14ac:dyDescent="0.25">
      <c r="A71" s="2" t="s">
        <v>136</v>
      </c>
      <c r="B71" s="7" t="s">
        <v>137</v>
      </c>
      <c r="C71" s="18"/>
      <c r="D71" s="18"/>
      <c r="H71" s="18">
        <f t="shared" si="10"/>
        <v>0</v>
      </c>
      <c r="I71" s="19">
        <f t="shared" si="11"/>
        <v>0</v>
      </c>
      <c r="J71">
        <f t="shared" si="9"/>
        <v>0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>
        <f t="shared" si="12"/>
        <v>0</v>
      </c>
      <c r="W71">
        <f t="shared" si="16"/>
        <v>0</v>
      </c>
      <c r="X71">
        <f t="shared" si="13"/>
        <v>0</v>
      </c>
      <c r="Y71">
        <f t="shared" si="14"/>
        <v>0</v>
      </c>
      <c r="Z71">
        <f t="shared" si="15"/>
        <v>0</v>
      </c>
    </row>
    <row r="72" spans="1:26" x14ac:dyDescent="0.25">
      <c r="A72" s="2" t="s">
        <v>138</v>
      </c>
      <c r="B72" s="2" t="s">
        <v>139</v>
      </c>
      <c r="C72" s="20">
        <v>12</v>
      </c>
      <c r="D72" s="20">
        <v>10</v>
      </c>
      <c r="E72" s="20">
        <v>4</v>
      </c>
      <c r="F72" s="20">
        <v>1</v>
      </c>
      <c r="G72" s="20">
        <v>9</v>
      </c>
      <c r="H72" s="18">
        <f t="shared" si="10"/>
        <v>13</v>
      </c>
      <c r="I72" s="19">
        <f t="shared" si="11"/>
        <v>23</v>
      </c>
      <c r="J72">
        <f t="shared" si="9"/>
        <v>36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>
        <f t="shared" si="12"/>
        <v>0</v>
      </c>
      <c r="W72">
        <f t="shared" si="16"/>
        <v>0</v>
      </c>
      <c r="X72">
        <f t="shared" si="13"/>
        <v>0</v>
      </c>
      <c r="Y72">
        <f t="shared" si="14"/>
        <v>0</v>
      </c>
      <c r="Z72">
        <f t="shared" si="15"/>
        <v>0</v>
      </c>
    </row>
    <row r="73" spans="1:26" x14ac:dyDescent="0.25">
      <c r="A73" s="2" t="s">
        <v>140</v>
      </c>
      <c r="B73" s="2" t="s">
        <v>141</v>
      </c>
      <c r="C73" s="18"/>
      <c r="D73" s="18"/>
      <c r="E73" s="18"/>
      <c r="F73" s="18"/>
      <c r="G73" s="18"/>
      <c r="H73" s="18">
        <f t="shared" si="10"/>
        <v>0</v>
      </c>
      <c r="I73" s="19">
        <f t="shared" si="11"/>
        <v>0</v>
      </c>
      <c r="J73">
        <f t="shared" si="9"/>
        <v>0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>
        <f t="shared" si="12"/>
        <v>0</v>
      </c>
      <c r="W73">
        <f t="shared" si="16"/>
        <v>0</v>
      </c>
      <c r="X73">
        <f t="shared" si="13"/>
        <v>0</v>
      </c>
      <c r="Y73">
        <f t="shared" si="14"/>
        <v>0</v>
      </c>
      <c r="Z73">
        <f t="shared" si="15"/>
        <v>0</v>
      </c>
    </row>
    <row r="74" spans="1:26" x14ac:dyDescent="0.25">
      <c r="A74" s="2" t="s">
        <v>142</v>
      </c>
      <c r="B74" s="2" t="s">
        <v>143</v>
      </c>
      <c r="C74" s="18"/>
      <c r="D74" s="18"/>
      <c r="E74" s="18"/>
      <c r="F74" s="18"/>
      <c r="G74" s="18"/>
      <c r="H74" s="18">
        <f t="shared" si="10"/>
        <v>0</v>
      </c>
      <c r="I74" s="19">
        <f t="shared" si="11"/>
        <v>0</v>
      </c>
      <c r="J74">
        <f t="shared" si="9"/>
        <v>0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>
        <f t="shared" si="12"/>
        <v>0</v>
      </c>
      <c r="W74">
        <f t="shared" si="16"/>
        <v>0</v>
      </c>
      <c r="X74">
        <f t="shared" si="13"/>
        <v>0</v>
      </c>
      <c r="Y74">
        <f t="shared" si="14"/>
        <v>0</v>
      </c>
      <c r="Z74">
        <f t="shared" si="15"/>
        <v>0</v>
      </c>
    </row>
    <row r="75" spans="1:26" x14ac:dyDescent="0.25">
      <c r="A75" s="2" t="s">
        <v>144</v>
      </c>
      <c r="B75" s="2" t="s">
        <v>145</v>
      </c>
      <c r="C75" s="18"/>
      <c r="D75" s="18"/>
      <c r="E75" s="18"/>
      <c r="F75" s="20"/>
      <c r="G75" s="18"/>
      <c r="H75" s="18">
        <f t="shared" si="10"/>
        <v>0</v>
      </c>
      <c r="I75" s="19">
        <f t="shared" si="11"/>
        <v>0</v>
      </c>
      <c r="J75">
        <f t="shared" si="9"/>
        <v>0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>
        <f t="shared" si="12"/>
        <v>0</v>
      </c>
      <c r="W75">
        <f t="shared" si="16"/>
        <v>0</v>
      </c>
      <c r="X75">
        <f t="shared" si="13"/>
        <v>0</v>
      </c>
      <c r="Y75">
        <f t="shared" si="14"/>
        <v>0</v>
      </c>
      <c r="Z75">
        <f t="shared" si="15"/>
        <v>0</v>
      </c>
    </row>
    <row r="76" spans="1:26" x14ac:dyDescent="0.25">
      <c r="A76" s="2" t="s">
        <v>146</v>
      </c>
      <c r="B76" s="2" t="s">
        <v>147</v>
      </c>
      <c r="C76" s="18"/>
      <c r="D76" s="18"/>
      <c r="E76" s="18"/>
      <c r="F76" s="20"/>
      <c r="G76" s="18"/>
      <c r="H76" s="18">
        <f t="shared" si="10"/>
        <v>0</v>
      </c>
      <c r="I76" s="19">
        <f t="shared" si="11"/>
        <v>0</v>
      </c>
      <c r="J76">
        <f t="shared" si="9"/>
        <v>0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>
        <f t="shared" si="12"/>
        <v>0</v>
      </c>
      <c r="W76">
        <f t="shared" si="16"/>
        <v>0</v>
      </c>
      <c r="X76">
        <f t="shared" si="13"/>
        <v>0</v>
      </c>
      <c r="Y76">
        <f t="shared" si="14"/>
        <v>0</v>
      </c>
      <c r="Z76">
        <f t="shared" si="15"/>
        <v>0</v>
      </c>
    </row>
    <row r="77" spans="1:26" x14ac:dyDescent="0.25">
      <c r="A77" s="2" t="s">
        <v>148</v>
      </c>
      <c r="B77" s="2" t="s">
        <v>149</v>
      </c>
      <c r="C77" s="18">
        <v>12</v>
      </c>
      <c r="D77" s="18">
        <v>14</v>
      </c>
      <c r="E77" s="18">
        <v>12</v>
      </c>
      <c r="F77" s="20">
        <v>12</v>
      </c>
      <c r="G77" s="18">
        <v>2</v>
      </c>
      <c r="H77" s="18">
        <f t="shared" si="10"/>
        <v>14</v>
      </c>
      <c r="I77" s="19">
        <f t="shared" si="11"/>
        <v>38</v>
      </c>
      <c r="J77">
        <f t="shared" si="9"/>
        <v>52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>
        <f t="shared" si="12"/>
        <v>0</v>
      </c>
      <c r="W77">
        <f t="shared" si="16"/>
        <v>0</v>
      </c>
      <c r="X77">
        <f t="shared" si="13"/>
        <v>0</v>
      </c>
      <c r="Y77">
        <f t="shared" si="14"/>
        <v>0</v>
      </c>
      <c r="Z77">
        <f t="shared" si="15"/>
        <v>0</v>
      </c>
    </row>
    <row r="78" spans="1:26" x14ac:dyDescent="0.25">
      <c r="A78" s="2" t="s">
        <v>150</v>
      </c>
      <c r="B78" s="2" t="s">
        <v>151</v>
      </c>
      <c r="C78" s="18">
        <v>12</v>
      </c>
      <c r="D78" s="18">
        <v>10</v>
      </c>
      <c r="E78" s="18">
        <v>12</v>
      </c>
      <c r="F78" s="18">
        <v>7</v>
      </c>
      <c r="G78" s="18">
        <v>8</v>
      </c>
      <c r="H78" s="18">
        <f t="shared" si="10"/>
        <v>20</v>
      </c>
      <c r="I78" s="19">
        <f t="shared" si="11"/>
        <v>29</v>
      </c>
      <c r="J78">
        <f t="shared" si="9"/>
        <v>49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>
        <f t="shared" si="12"/>
        <v>0</v>
      </c>
      <c r="W78">
        <f t="shared" si="16"/>
        <v>0</v>
      </c>
      <c r="X78">
        <f t="shared" si="13"/>
        <v>0</v>
      </c>
      <c r="Y78">
        <f t="shared" si="14"/>
        <v>0</v>
      </c>
      <c r="Z78">
        <f t="shared" si="15"/>
        <v>0</v>
      </c>
    </row>
    <row r="79" spans="1:26" x14ac:dyDescent="0.25">
      <c r="A79" s="2" t="s">
        <v>152</v>
      </c>
      <c r="B79" s="2" t="s">
        <v>153</v>
      </c>
      <c r="C79" s="18"/>
      <c r="D79" s="18"/>
      <c r="E79" s="18"/>
      <c r="F79" s="18"/>
      <c r="G79" s="18"/>
      <c r="H79" s="18">
        <f t="shared" si="10"/>
        <v>0</v>
      </c>
      <c r="I79" s="19">
        <f t="shared" si="11"/>
        <v>0</v>
      </c>
      <c r="J79">
        <f t="shared" ref="J79:J87" si="17">H79+I79</f>
        <v>0</v>
      </c>
      <c r="L79" s="21">
        <v>12</v>
      </c>
      <c r="M79" s="21">
        <v>0</v>
      </c>
      <c r="N79" s="21">
        <v>9</v>
      </c>
      <c r="O79" s="20">
        <v>14</v>
      </c>
      <c r="P79" s="20">
        <v>0</v>
      </c>
      <c r="Q79" s="20">
        <v>12</v>
      </c>
      <c r="R79" s="20">
        <v>5</v>
      </c>
      <c r="S79" s="20">
        <v>0</v>
      </c>
      <c r="T79" s="20">
        <v>0</v>
      </c>
      <c r="U79" s="20">
        <v>0</v>
      </c>
      <c r="V79">
        <f t="shared" si="12"/>
        <v>12</v>
      </c>
      <c r="W79">
        <f t="shared" si="16"/>
        <v>40</v>
      </c>
      <c r="X79">
        <f t="shared" si="13"/>
        <v>52</v>
      </c>
      <c r="Y79">
        <f t="shared" si="14"/>
        <v>12</v>
      </c>
      <c r="Z79">
        <f t="shared" si="15"/>
        <v>23</v>
      </c>
    </row>
    <row r="80" spans="1:26" x14ac:dyDescent="0.25">
      <c r="A80" s="2" t="s">
        <v>154</v>
      </c>
      <c r="B80" s="2" t="s">
        <v>155</v>
      </c>
      <c r="C80" s="20">
        <v>12</v>
      </c>
      <c r="D80" s="20">
        <v>8</v>
      </c>
      <c r="E80" s="20">
        <v>7</v>
      </c>
      <c r="F80" s="20">
        <v>2</v>
      </c>
      <c r="G80" s="20">
        <v>0</v>
      </c>
      <c r="H80" s="18">
        <f t="shared" si="10"/>
        <v>7</v>
      </c>
      <c r="I80" s="19">
        <f t="shared" si="11"/>
        <v>22</v>
      </c>
      <c r="J80">
        <f t="shared" si="17"/>
        <v>29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>
        <f t="shared" si="12"/>
        <v>0</v>
      </c>
      <c r="W80">
        <f t="shared" si="16"/>
        <v>0</v>
      </c>
      <c r="X80">
        <f t="shared" si="13"/>
        <v>0</v>
      </c>
      <c r="Y80">
        <f t="shared" si="14"/>
        <v>0</v>
      </c>
      <c r="Z80">
        <f t="shared" si="15"/>
        <v>0</v>
      </c>
    </row>
    <row r="81" spans="1:26" x14ac:dyDescent="0.25">
      <c r="A81" s="35" t="s">
        <v>202</v>
      </c>
      <c r="B81" s="35" t="s">
        <v>204</v>
      </c>
      <c r="C81" s="18"/>
      <c r="D81" s="18"/>
      <c r="E81" s="18"/>
      <c r="F81" s="18"/>
      <c r="G81" s="18"/>
      <c r="H81" s="18">
        <f t="shared" si="10"/>
        <v>0</v>
      </c>
      <c r="I81" s="19">
        <f t="shared" si="11"/>
        <v>0</v>
      </c>
      <c r="J81">
        <f t="shared" si="17"/>
        <v>0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>
        <f t="shared" si="12"/>
        <v>0</v>
      </c>
      <c r="W81">
        <f t="shared" si="16"/>
        <v>0</v>
      </c>
      <c r="X81">
        <f t="shared" si="13"/>
        <v>0</v>
      </c>
      <c r="Y81">
        <f t="shared" si="14"/>
        <v>0</v>
      </c>
      <c r="Z81">
        <f t="shared" si="15"/>
        <v>0</v>
      </c>
    </row>
    <row r="82" spans="1:26" x14ac:dyDescent="0.25">
      <c r="A82" s="2" t="s">
        <v>158</v>
      </c>
      <c r="B82" s="2" t="s">
        <v>159</v>
      </c>
      <c r="C82" s="20">
        <v>6</v>
      </c>
      <c r="D82" s="20">
        <v>7</v>
      </c>
      <c r="E82" s="20">
        <v>9</v>
      </c>
      <c r="F82" s="20">
        <v>2</v>
      </c>
      <c r="G82" s="20">
        <v>8</v>
      </c>
      <c r="H82" s="18">
        <f t="shared" si="10"/>
        <v>17</v>
      </c>
      <c r="I82" s="19">
        <f t="shared" si="11"/>
        <v>15</v>
      </c>
      <c r="J82">
        <f t="shared" si="17"/>
        <v>32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>
        <f t="shared" si="12"/>
        <v>0</v>
      </c>
      <c r="W82">
        <f t="shared" si="16"/>
        <v>0</v>
      </c>
      <c r="X82">
        <f t="shared" si="13"/>
        <v>0</v>
      </c>
      <c r="Y82">
        <f t="shared" si="14"/>
        <v>0</v>
      </c>
      <c r="Z82">
        <f t="shared" si="15"/>
        <v>0</v>
      </c>
    </row>
    <row r="83" spans="1:26" x14ac:dyDescent="0.25">
      <c r="A83" s="2" t="s">
        <v>160</v>
      </c>
      <c r="B83" s="2" t="s">
        <v>161</v>
      </c>
      <c r="C83" s="18"/>
      <c r="D83" s="18"/>
      <c r="E83" s="18"/>
      <c r="F83" s="18"/>
      <c r="G83" s="18"/>
      <c r="H83" s="18">
        <f t="shared" si="10"/>
        <v>0</v>
      </c>
      <c r="I83" s="19">
        <f t="shared" si="11"/>
        <v>0</v>
      </c>
      <c r="J83">
        <f t="shared" si="17"/>
        <v>0</v>
      </c>
      <c r="L83" s="21">
        <v>10</v>
      </c>
      <c r="M83" s="21">
        <v>10</v>
      </c>
      <c r="N83" s="21">
        <v>12</v>
      </c>
      <c r="O83" s="20">
        <v>14</v>
      </c>
      <c r="P83" s="20">
        <v>6</v>
      </c>
      <c r="Q83" s="20">
        <v>12</v>
      </c>
      <c r="R83" s="20">
        <v>5</v>
      </c>
      <c r="S83" s="20">
        <v>2</v>
      </c>
      <c r="T83" s="20">
        <v>0</v>
      </c>
      <c r="U83" s="20">
        <v>0</v>
      </c>
      <c r="V83">
        <f t="shared" si="12"/>
        <v>18</v>
      </c>
      <c r="W83">
        <f t="shared" si="16"/>
        <v>53</v>
      </c>
      <c r="X83">
        <f t="shared" si="13"/>
        <v>71</v>
      </c>
      <c r="Y83">
        <f t="shared" si="14"/>
        <v>16</v>
      </c>
      <c r="Z83">
        <f t="shared" si="15"/>
        <v>36</v>
      </c>
    </row>
    <row r="84" spans="1:26" x14ac:dyDescent="0.25">
      <c r="A84" s="2" t="s">
        <v>162</v>
      </c>
      <c r="B84" s="2" t="s">
        <v>163</v>
      </c>
      <c r="C84" s="18"/>
      <c r="D84" s="18"/>
      <c r="E84" s="18"/>
      <c r="F84" s="18"/>
      <c r="G84" s="18"/>
      <c r="H84" s="18">
        <f t="shared" si="10"/>
        <v>0</v>
      </c>
      <c r="I84" s="19">
        <f t="shared" si="11"/>
        <v>0</v>
      </c>
      <c r="J84">
        <f t="shared" si="17"/>
        <v>0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>
        <f t="shared" si="12"/>
        <v>0</v>
      </c>
      <c r="W84">
        <f t="shared" si="16"/>
        <v>0</v>
      </c>
      <c r="X84">
        <f t="shared" si="13"/>
        <v>0</v>
      </c>
      <c r="Y84">
        <f t="shared" si="14"/>
        <v>0</v>
      </c>
      <c r="Z84">
        <f t="shared" si="15"/>
        <v>0</v>
      </c>
    </row>
    <row r="85" spans="1:26" x14ac:dyDescent="0.25">
      <c r="A85" s="2" t="s">
        <v>164</v>
      </c>
      <c r="B85" s="2" t="s">
        <v>165</v>
      </c>
      <c r="C85" s="18"/>
      <c r="D85" s="18"/>
      <c r="E85" s="18"/>
      <c r="F85" s="18"/>
      <c r="G85" s="18"/>
      <c r="H85" s="18">
        <f t="shared" si="10"/>
        <v>0</v>
      </c>
      <c r="I85" s="19">
        <f t="shared" si="11"/>
        <v>0</v>
      </c>
      <c r="J85">
        <f t="shared" si="17"/>
        <v>0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>
        <f t="shared" si="12"/>
        <v>0</v>
      </c>
      <c r="W85">
        <f t="shared" si="16"/>
        <v>0</v>
      </c>
      <c r="X85">
        <f t="shared" si="13"/>
        <v>0</v>
      </c>
      <c r="Y85">
        <f t="shared" si="14"/>
        <v>0</v>
      </c>
      <c r="Z85">
        <f t="shared" si="15"/>
        <v>0</v>
      </c>
    </row>
    <row r="86" spans="1:26" x14ac:dyDescent="0.25">
      <c r="A86" s="2" t="s">
        <v>166</v>
      </c>
      <c r="B86" s="2" t="s">
        <v>167</v>
      </c>
      <c r="C86" s="18"/>
      <c r="D86" s="18"/>
      <c r="E86" s="18"/>
      <c r="F86" s="18"/>
      <c r="G86" s="18"/>
      <c r="H86" s="18">
        <f t="shared" si="10"/>
        <v>0</v>
      </c>
      <c r="I86" s="19">
        <f t="shared" si="11"/>
        <v>0</v>
      </c>
      <c r="J86">
        <f t="shared" si="17"/>
        <v>0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>
        <f t="shared" si="12"/>
        <v>0</v>
      </c>
      <c r="W86">
        <f t="shared" si="16"/>
        <v>0</v>
      </c>
      <c r="X86">
        <f t="shared" si="13"/>
        <v>0</v>
      </c>
      <c r="Y86">
        <f t="shared" si="14"/>
        <v>0</v>
      </c>
      <c r="Z86">
        <f t="shared" si="15"/>
        <v>0</v>
      </c>
    </row>
    <row r="87" spans="1:26" x14ac:dyDescent="0.25">
      <c r="A87" s="2" t="s">
        <v>168</v>
      </c>
      <c r="B87" s="2" t="s">
        <v>169</v>
      </c>
      <c r="C87" s="18">
        <v>12</v>
      </c>
      <c r="D87" s="18">
        <v>10</v>
      </c>
      <c r="E87" s="18">
        <v>11</v>
      </c>
      <c r="F87" s="20">
        <v>0</v>
      </c>
      <c r="G87" s="18">
        <v>7</v>
      </c>
      <c r="H87" s="18">
        <f t="shared" si="10"/>
        <v>18</v>
      </c>
      <c r="I87" s="19">
        <f t="shared" si="11"/>
        <v>22</v>
      </c>
      <c r="J87">
        <f t="shared" si="17"/>
        <v>40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>
        <f t="shared" si="12"/>
        <v>0</v>
      </c>
      <c r="W87">
        <f t="shared" si="16"/>
        <v>0</v>
      </c>
      <c r="X87">
        <f t="shared" si="13"/>
        <v>0</v>
      </c>
      <c r="Y87">
        <f t="shared" si="14"/>
        <v>0</v>
      </c>
      <c r="Z87">
        <f t="shared" si="15"/>
        <v>0</v>
      </c>
    </row>
    <row r="88" spans="1:26" x14ac:dyDescent="0.25">
      <c r="A88" s="2" t="s">
        <v>170</v>
      </c>
      <c r="B88" s="2" t="s">
        <v>171</v>
      </c>
      <c r="H88" s="18">
        <f t="shared" si="10"/>
        <v>0</v>
      </c>
      <c r="I88" s="19">
        <f t="shared" si="11"/>
        <v>0</v>
      </c>
      <c r="J88">
        <f t="shared" ref="J88:J91" si="18">H88+I88</f>
        <v>0</v>
      </c>
      <c r="L88" s="21">
        <v>10</v>
      </c>
      <c r="M88" s="21">
        <v>8</v>
      </c>
      <c r="N88" s="21">
        <v>12</v>
      </c>
      <c r="O88" s="20">
        <v>2</v>
      </c>
      <c r="P88" s="20">
        <v>4</v>
      </c>
      <c r="Q88" s="20">
        <v>3</v>
      </c>
      <c r="R88" s="20">
        <v>5</v>
      </c>
      <c r="S88" s="20">
        <v>7</v>
      </c>
      <c r="T88" s="20">
        <v>4</v>
      </c>
      <c r="U88" s="20">
        <v>0</v>
      </c>
      <c r="V88">
        <f t="shared" si="12"/>
        <v>21</v>
      </c>
      <c r="W88">
        <f t="shared" si="16"/>
        <v>34</v>
      </c>
      <c r="X88">
        <f t="shared" si="13"/>
        <v>55</v>
      </c>
      <c r="Y88">
        <f t="shared" si="14"/>
        <v>14</v>
      </c>
      <c r="Z88">
        <f t="shared" si="15"/>
        <v>22</v>
      </c>
    </row>
    <row r="89" spans="1:26" x14ac:dyDescent="0.25">
      <c r="A89" s="2" t="s">
        <v>172</v>
      </c>
      <c r="B89" s="2" t="s">
        <v>173</v>
      </c>
      <c r="H89" s="18">
        <f t="shared" si="10"/>
        <v>0</v>
      </c>
      <c r="I89" s="19">
        <f t="shared" si="11"/>
        <v>0</v>
      </c>
      <c r="J89">
        <f t="shared" si="18"/>
        <v>0</v>
      </c>
      <c r="L89" s="21">
        <v>8</v>
      </c>
      <c r="M89" s="21">
        <v>3</v>
      </c>
      <c r="N89" s="21">
        <v>12</v>
      </c>
      <c r="O89" s="20">
        <v>11</v>
      </c>
      <c r="P89" s="20">
        <v>4</v>
      </c>
      <c r="Q89" s="20">
        <v>3</v>
      </c>
      <c r="R89" s="20">
        <v>2</v>
      </c>
      <c r="S89" s="20">
        <v>2</v>
      </c>
      <c r="T89" s="20">
        <v>0</v>
      </c>
      <c r="U89" s="20">
        <v>0</v>
      </c>
      <c r="V89">
        <f t="shared" si="12"/>
        <v>14</v>
      </c>
      <c r="W89">
        <f t="shared" si="16"/>
        <v>31</v>
      </c>
      <c r="X89">
        <f t="shared" si="13"/>
        <v>45</v>
      </c>
      <c r="Y89">
        <f t="shared" si="14"/>
        <v>12</v>
      </c>
      <c r="Z89">
        <f t="shared" si="15"/>
        <v>26</v>
      </c>
    </row>
    <row r="90" spans="1:26" x14ac:dyDescent="0.25">
      <c r="A90" s="2" t="s">
        <v>174</v>
      </c>
      <c r="B90" s="2" t="s">
        <v>175</v>
      </c>
      <c r="H90" s="18">
        <f t="shared" si="10"/>
        <v>0</v>
      </c>
      <c r="I90" s="19">
        <f t="shared" si="11"/>
        <v>0</v>
      </c>
      <c r="J90">
        <f t="shared" si="18"/>
        <v>0</v>
      </c>
      <c r="L90" s="21">
        <v>6</v>
      </c>
      <c r="M90" s="21">
        <v>10</v>
      </c>
      <c r="N90" s="21">
        <v>12</v>
      </c>
      <c r="O90" s="20">
        <v>14</v>
      </c>
      <c r="P90" s="20">
        <v>8</v>
      </c>
      <c r="Q90" s="20">
        <v>12</v>
      </c>
      <c r="R90" s="20">
        <v>10</v>
      </c>
      <c r="S90" s="20">
        <v>2</v>
      </c>
      <c r="T90" s="20">
        <v>0</v>
      </c>
      <c r="U90" s="20">
        <v>4</v>
      </c>
      <c r="V90">
        <f t="shared" si="12"/>
        <v>20</v>
      </c>
      <c r="W90">
        <f t="shared" si="16"/>
        <v>58</v>
      </c>
      <c r="X90">
        <f t="shared" si="13"/>
        <v>78</v>
      </c>
      <c r="Y90">
        <f t="shared" si="14"/>
        <v>14</v>
      </c>
      <c r="Z90">
        <f t="shared" si="15"/>
        <v>36</v>
      </c>
    </row>
    <row r="91" spans="1:26" x14ac:dyDescent="0.25">
      <c r="A91" s="2" t="s">
        <v>176</v>
      </c>
      <c r="B91" s="2" t="s">
        <v>177</v>
      </c>
      <c r="C91">
        <v>12</v>
      </c>
      <c r="D91">
        <v>12</v>
      </c>
      <c r="E91">
        <v>8</v>
      </c>
      <c r="F91">
        <v>0</v>
      </c>
      <c r="G91">
        <v>4</v>
      </c>
      <c r="H91" s="18">
        <f t="shared" si="10"/>
        <v>12</v>
      </c>
      <c r="I91" s="19">
        <f t="shared" si="11"/>
        <v>24</v>
      </c>
      <c r="J91">
        <f t="shared" si="18"/>
        <v>36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>
        <f t="shared" si="12"/>
        <v>0</v>
      </c>
      <c r="W91">
        <f t="shared" si="16"/>
        <v>0</v>
      </c>
      <c r="X91">
        <f t="shared" si="13"/>
        <v>0</v>
      </c>
      <c r="Y91">
        <f t="shared" si="14"/>
        <v>0</v>
      </c>
      <c r="Z91">
        <f t="shared" si="15"/>
        <v>0</v>
      </c>
    </row>
    <row r="92" spans="1:26" x14ac:dyDescent="0.25">
      <c r="A92" s="2" t="s">
        <v>178</v>
      </c>
      <c r="B92" s="2" t="s">
        <v>179</v>
      </c>
      <c r="C92">
        <v>9</v>
      </c>
      <c r="D92">
        <v>5</v>
      </c>
      <c r="E92">
        <v>10</v>
      </c>
      <c r="F92">
        <v>4</v>
      </c>
      <c r="G92">
        <v>2</v>
      </c>
      <c r="H92" s="18">
        <f t="shared" si="10"/>
        <v>12</v>
      </c>
      <c r="I92" s="19">
        <f t="shared" si="11"/>
        <v>18</v>
      </c>
      <c r="J92">
        <f t="shared" ref="J92:J93" si="19">H92+I92</f>
        <v>30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>
        <f t="shared" si="12"/>
        <v>0</v>
      </c>
      <c r="W92">
        <f t="shared" si="16"/>
        <v>0</v>
      </c>
      <c r="X92">
        <f t="shared" si="13"/>
        <v>0</v>
      </c>
      <c r="Y92">
        <f t="shared" si="14"/>
        <v>0</v>
      </c>
      <c r="Z92">
        <f t="shared" si="15"/>
        <v>0</v>
      </c>
    </row>
    <row r="93" spans="1:26" x14ac:dyDescent="0.25">
      <c r="A93" s="2" t="s">
        <v>180</v>
      </c>
      <c r="B93" s="2" t="s">
        <v>181</v>
      </c>
      <c r="H93" s="18">
        <f t="shared" si="10"/>
        <v>0</v>
      </c>
      <c r="I93" s="19">
        <f t="shared" si="11"/>
        <v>0</v>
      </c>
      <c r="J93">
        <f t="shared" si="19"/>
        <v>0</v>
      </c>
      <c r="L93" s="21">
        <v>12</v>
      </c>
      <c r="M93" s="21">
        <v>10</v>
      </c>
      <c r="N93" s="21">
        <v>12</v>
      </c>
      <c r="O93" s="20">
        <v>14</v>
      </c>
      <c r="P93" s="20">
        <v>4</v>
      </c>
      <c r="Q93" s="20">
        <v>0</v>
      </c>
      <c r="R93" s="20">
        <v>4</v>
      </c>
      <c r="S93" s="20">
        <v>4</v>
      </c>
      <c r="T93" s="20">
        <v>4</v>
      </c>
      <c r="U93" s="20">
        <v>0</v>
      </c>
      <c r="V93">
        <f t="shared" si="12"/>
        <v>20</v>
      </c>
      <c r="W93">
        <f t="shared" si="16"/>
        <v>44</v>
      </c>
      <c r="X93">
        <f t="shared" si="13"/>
        <v>64</v>
      </c>
      <c r="Y93">
        <f t="shared" si="14"/>
        <v>16</v>
      </c>
      <c r="Z93">
        <f t="shared" si="15"/>
        <v>36</v>
      </c>
    </row>
    <row r="94" spans="1:26" x14ac:dyDescent="0.25">
      <c r="L94" s="21"/>
      <c r="M94" s="21"/>
      <c r="N94" s="21"/>
      <c r="O94" s="21"/>
      <c r="P94" s="21"/>
      <c r="Q94" s="21"/>
      <c r="R94" s="21"/>
      <c r="S94" s="21"/>
      <c r="T94" s="21"/>
      <c r="U94" s="21"/>
    </row>
  </sheetData>
  <mergeCells count="1"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3"/>
  <sheetViews>
    <sheetView tabSelected="1" topLeftCell="J10" workbookViewId="0">
      <selection activeCell="U11" sqref="U11"/>
    </sheetView>
  </sheetViews>
  <sheetFormatPr defaultRowHeight="13.2" x14ac:dyDescent="0.25"/>
  <cols>
    <col min="1" max="1" width="10.109375" customWidth="1"/>
    <col min="2" max="2" width="22.44140625" customWidth="1"/>
    <col min="3" max="4" width="4" customWidth="1"/>
    <col min="5" max="5" width="8.109375" customWidth="1"/>
    <col min="11" max="11" width="16.109375" customWidth="1"/>
    <col min="12" max="12" width="23.21875" bestFit="1" customWidth="1"/>
    <col min="13" max="13" width="16.44140625" customWidth="1"/>
    <col min="14" max="14" width="18.21875" customWidth="1"/>
    <col min="15" max="15" width="11.44140625" customWidth="1"/>
  </cols>
  <sheetData>
    <row r="1" spans="1:21" s="1" customFormat="1" x14ac:dyDescent="0.25">
      <c r="A1" s="1" t="s">
        <v>182</v>
      </c>
      <c r="B1" s="1" t="s">
        <v>183</v>
      </c>
      <c r="C1" s="44" t="s">
        <v>184</v>
      </c>
      <c r="D1" s="45"/>
      <c r="E1" s="44" t="s">
        <v>185</v>
      </c>
      <c r="F1" s="45"/>
      <c r="G1" s="44" t="s">
        <v>186</v>
      </c>
      <c r="H1" s="45"/>
      <c r="I1" s="3" t="s">
        <v>187</v>
      </c>
      <c r="J1" s="4" t="s">
        <v>188</v>
      </c>
      <c r="K1" s="5" t="s">
        <v>199</v>
      </c>
      <c r="L1" s="5" t="s">
        <v>200</v>
      </c>
      <c r="M1" s="5" t="s">
        <v>201</v>
      </c>
      <c r="N1" s="5" t="s">
        <v>197</v>
      </c>
      <c r="O1" s="5" t="s">
        <v>189</v>
      </c>
      <c r="P1" s="1" t="s">
        <v>190</v>
      </c>
    </row>
    <row r="2" spans="1:21" s="1" customFormat="1" x14ac:dyDescent="0.25">
      <c r="C2" s="5" t="s">
        <v>191</v>
      </c>
      <c r="D2" s="5" t="s">
        <v>192</v>
      </c>
      <c r="E2" s="5" t="s">
        <v>191</v>
      </c>
      <c r="F2" s="5" t="s">
        <v>192</v>
      </c>
      <c r="G2" s="5" t="s">
        <v>191</v>
      </c>
      <c r="H2" s="5" t="s">
        <v>192</v>
      </c>
      <c r="I2" s="5"/>
      <c r="J2" s="5"/>
      <c r="K2" s="6">
        <v>6</v>
      </c>
      <c r="L2" s="6">
        <f>0.5*(10+12)</f>
        <v>11</v>
      </c>
      <c r="M2" s="6">
        <f>K2+L2</f>
        <v>17</v>
      </c>
      <c r="N2" s="9">
        <f>0.3*(12+12+12+10)</f>
        <v>13.799999999999999</v>
      </c>
      <c r="O2" s="5"/>
    </row>
    <row r="3" spans="1:21" s="1" customFormat="1" x14ac:dyDescent="0.25">
      <c r="A3" s="7" t="s">
        <v>0</v>
      </c>
      <c r="B3" s="7" t="s">
        <v>1</v>
      </c>
      <c r="C3" s="22"/>
      <c r="D3" s="22"/>
      <c r="E3" s="22"/>
      <c r="F3" s="22"/>
      <c r="G3" s="22"/>
      <c r="H3" s="22"/>
      <c r="I3" s="22"/>
      <c r="J3" s="26"/>
      <c r="K3" s="28"/>
      <c r="L3" s="22"/>
      <c r="M3" s="22"/>
      <c r="N3" s="25"/>
      <c r="O3" s="26"/>
    </row>
    <row r="4" spans="1:21" s="1" customFormat="1" x14ac:dyDescent="0.25">
      <c r="A4" s="8" t="s">
        <v>2</v>
      </c>
      <c r="B4" s="8" t="s">
        <v>3</v>
      </c>
      <c r="C4" s="22"/>
      <c r="D4" s="22"/>
      <c r="E4" s="22"/>
      <c r="F4" s="22"/>
      <c r="G4" s="22"/>
      <c r="H4" s="22"/>
      <c r="I4" s="22"/>
      <c r="J4" s="26"/>
      <c r="K4" s="28"/>
      <c r="L4" s="22"/>
      <c r="M4" s="22"/>
      <c r="N4" s="25"/>
      <c r="O4" s="26"/>
      <c r="S4" s="40" t="s">
        <v>208</v>
      </c>
      <c r="T4" t="s">
        <v>209</v>
      </c>
      <c r="U4" t="s">
        <v>210</v>
      </c>
    </row>
    <row r="5" spans="1:21" x14ac:dyDescent="0.25">
      <c r="A5" s="2" t="s">
        <v>4</v>
      </c>
      <c r="B5" s="2" t="s">
        <v>5</v>
      </c>
      <c r="C5" s="22">
        <v>2</v>
      </c>
      <c r="D5" s="22">
        <v>3</v>
      </c>
      <c r="E5" s="22">
        <f>drugi_kol!H5</f>
        <v>0</v>
      </c>
      <c r="F5" s="22">
        <v>22</v>
      </c>
      <c r="G5" s="22">
        <f t="shared" ref="G5:G67" si="0">C5+E5</f>
        <v>2</v>
      </c>
      <c r="H5" s="22">
        <f t="shared" ref="H5:H67" si="1">D5+F5</f>
        <v>25</v>
      </c>
      <c r="I5" s="22">
        <f t="shared" ref="I5:I67" si="2">G5+H5</f>
        <v>27</v>
      </c>
      <c r="J5" s="26">
        <f>IF(ISBLANK(I5),,IF(I5&gt;=90,10,IF(I5&gt;=80,9,IF(I5&gt;=70,8,IF(I5&gt;=60,7,IF(I5&gt;=50,6,5))))))</f>
        <v>5</v>
      </c>
      <c r="K5" s="28" t="str">
        <f t="shared" ref="K5:K32" si="3">IF(G5&gt;=$N$2,"TEORIJA OK","PAO")</f>
        <v>PAO</v>
      </c>
      <c r="L5" s="23"/>
      <c r="M5" s="23"/>
      <c r="N5" s="23"/>
      <c r="O5" s="23"/>
      <c r="S5" s="40">
        <v>5</v>
      </c>
      <c r="T5">
        <f>COUNTIF(J3:J87,S5)</f>
        <v>7</v>
      </c>
      <c r="U5" s="41">
        <f>T5/$T$11*100</f>
        <v>16.666666666666664</v>
      </c>
    </row>
    <row r="6" spans="1:21" x14ac:dyDescent="0.25">
      <c r="A6" s="24" t="s">
        <v>6</v>
      </c>
      <c r="B6" s="7" t="s">
        <v>7</v>
      </c>
      <c r="C6" s="22">
        <v>17</v>
      </c>
      <c r="D6" s="22">
        <v>30</v>
      </c>
      <c r="E6" s="22">
        <f>drugi_kol!H6</f>
        <v>0</v>
      </c>
      <c r="F6" s="22">
        <f>drugi_kol!I6</f>
        <v>0</v>
      </c>
      <c r="G6" s="22">
        <f t="shared" si="0"/>
        <v>17</v>
      </c>
      <c r="H6" s="22">
        <f t="shared" si="1"/>
        <v>30</v>
      </c>
      <c r="I6" s="22">
        <f t="shared" si="2"/>
        <v>47</v>
      </c>
      <c r="J6" s="26">
        <f t="shared" ref="J6:J67" si="4">IF(ISBLANK(I6),,IF(I6&gt;=90,10,IF(I6&gt;=80,9,IF(I6&gt;=70,8,IF(I6&gt;=60,7,IF(I6&gt;=50,6,5))))))</f>
        <v>5</v>
      </c>
      <c r="K6" s="28" t="str">
        <f>IF(G6&gt;=$M$2,"TEORIJA OK","PAO")</f>
        <v>TEORIJA OK</v>
      </c>
      <c r="L6" s="23"/>
      <c r="M6" s="23">
        <v>17</v>
      </c>
      <c r="N6" s="23">
        <v>30</v>
      </c>
      <c r="O6" s="23">
        <f>C6+D6-(M6+N6)/2</f>
        <v>23.5</v>
      </c>
      <c r="S6" s="40">
        <v>6</v>
      </c>
      <c r="T6">
        <f>COUNTIF($J$3:J88,S6)</f>
        <v>10</v>
      </c>
      <c r="U6" s="41">
        <f t="shared" ref="U6:U10" si="5">T6/$T$11*100</f>
        <v>23.809523809523807</v>
      </c>
    </row>
    <row r="7" spans="1:21" x14ac:dyDescent="0.25">
      <c r="A7" s="2" t="s">
        <v>8</v>
      </c>
      <c r="B7" s="7" t="s">
        <v>9</v>
      </c>
      <c r="C7" s="22"/>
      <c r="D7" s="22"/>
      <c r="E7" s="22"/>
      <c r="F7" s="22"/>
      <c r="G7" s="22"/>
      <c r="H7" s="22"/>
      <c r="I7" s="22"/>
      <c r="J7" s="26"/>
      <c r="K7" s="28"/>
      <c r="L7" s="23"/>
      <c r="M7" s="23"/>
      <c r="N7" s="23"/>
      <c r="O7" s="23">
        <f t="shared" ref="O7:O70" si="6">C7+D7-(M7+N7)/2</f>
        <v>0</v>
      </c>
      <c r="S7" s="40">
        <v>7</v>
      </c>
      <c r="T7">
        <f>COUNTIF(J3:J89,S7)</f>
        <v>7</v>
      </c>
      <c r="U7" s="41">
        <f t="shared" si="5"/>
        <v>16.666666666666664</v>
      </c>
    </row>
    <row r="8" spans="1:21" x14ac:dyDescent="0.25">
      <c r="A8" s="2" t="s">
        <v>10</v>
      </c>
      <c r="B8" s="7" t="s">
        <v>11</v>
      </c>
      <c r="C8" s="22"/>
      <c r="D8" s="22"/>
      <c r="E8" s="22"/>
      <c r="F8" s="22"/>
      <c r="G8" s="22"/>
      <c r="H8" s="22"/>
      <c r="I8" s="22"/>
      <c r="J8" s="26"/>
      <c r="K8" s="28"/>
      <c r="L8" s="23"/>
      <c r="M8" s="23"/>
      <c r="N8" s="23"/>
      <c r="O8" s="23">
        <f t="shared" si="6"/>
        <v>0</v>
      </c>
      <c r="S8" s="40">
        <v>8</v>
      </c>
      <c r="T8">
        <f>COUNTIF(J3:J90,S8)</f>
        <v>6</v>
      </c>
      <c r="U8" s="41">
        <f t="shared" si="5"/>
        <v>14.285714285714285</v>
      </c>
    </row>
    <row r="9" spans="1:21" x14ac:dyDescent="0.25">
      <c r="A9" s="2" t="s">
        <v>12</v>
      </c>
      <c r="B9" s="7" t="s">
        <v>13</v>
      </c>
      <c r="C9" s="22">
        <f>0.5*prvi_kol!C9</f>
        <v>17</v>
      </c>
      <c r="D9" s="22">
        <f>0.5*prvi_kol!D9</f>
        <v>7.5</v>
      </c>
      <c r="E9" s="22">
        <f>drugi_kol!H9</f>
        <v>0</v>
      </c>
      <c r="F9" s="22">
        <f>drugi_kol!I9</f>
        <v>0</v>
      </c>
      <c r="G9" s="22">
        <f t="shared" si="0"/>
        <v>17</v>
      </c>
      <c r="H9" s="22">
        <f t="shared" si="1"/>
        <v>7.5</v>
      </c>
      <c r="I9" s="22">
        <f t="shared" si="2"/>
        <v>24.5</v>
      </c>
      <c r="J9" s="27" t="s">
        <v>196</v>
      </c>
      <c r="K9" s="28" t="str">
        <f>IF(G9&gt;=$M$2,"TEORIJA OK","PAO")</f>
        <v>TEORIJA OK</v>
      </c>
      <c r="L9" s="23"/>
      <c r="M9" s="23">
        <v>34</v>
      </c>
      <c r="N9" s="23">
        <v>15</v>
      </c>
      <c r="O9" s="23">
        <f t="shared" si="6"/>
        <v>0</v>
      </c>
      <c r="S9" s="40">
        <v>9</v>
      </c>
      <c r="T9">
        <f>COUNTIF(J3:J91,S9)</f>
        <v>7</v>
      </c>
      <c r="U9" s="41">
        <f t="shared" si="5"/>
        <v>16.666666666666664</v>
      </c>
    </row>
    <row r="10" spans="1:21" x14ac:dyDescent="0.25">
      <c r="A10" s="2" t="s">
        <v>14</v>
      </c>
      <c r="B10" s="7" t="s">
        <v>15</v>
      </c>
      <c r="C10" s="22"/>
      <c r="D10" s="22"/>
      <c r="E10" s="22"/>
      <c r="F10" s="22"/>
      <c r="G10" s="22"/>
      <c r="H10" s="22"/>
      <c r="I10" s="22"/>
      <c r="J10" s="26"/>
      <c r="K10" s="28"/>
      <c r="L10" s="23"/>
      <c r="M10" s="23"/>
      <c r="N10" s="23"/>
      <c r="O10" s="23">
        <f t="shared" si="6"/>
        <v>0</v>
      </c>
      <c r="S10" s="40">
        <v>10</v>
      </c>
      <c r="T10">
        <f>COUNTIF(J3:J92,S10)</f>
        <v>5</v>
      </c>
      <c r="U10" s="41">
        <f t="shared" si="5"/>
        <v>11.904761904761903</v>
      </c>
    </row>
    <row r="11" spans="1:21" x14ac:dyDescent="0.25">
      <c r="A11" s="2" t="s">
        <v>16</v>
      </c>
      <c r="B11" s="7" t="s">
        <v>17</v>
      </c>
      <c r="C11" s="22"/>
      <c r="D11" s="22"/>
      <c r="E11" s="22"/>
      <c r="F11" s="22"/>
      <c r="G11" s="22"/>
      <c r="H11" s="22"/>
      <c r="I11" s="22"/>
      <c r="J11" s="26"/>
      <c r="K11" s="28"/>
      <c r="L11" s="23"/>
      <c r="M11" s="23"/>
      <c r="N11" s="23"/>
      <c r="O11" s="23">
        <f t="shared" si="6"/>
        <v>0</v>
      </c>
      <c r="T11">
        <f>SUM(T5:T10)</f>
        <v>42</v>
      </c>
    </row>
    <row r="12" spans="1:21" x14ac:dyDescent="0.25">
      <c r="A12" s="2" t="s">
        <v>18</v>
      </c>
      <c r="B12" s="7" t="s">
        <v>19</v>
      </c>
      <c r="C12" s="22"/>
      <c r="D12" s="22"/>
      <c r="E12" s="22"/>
      <c r="F12" s="22"/>
      <c r="G12" s="22"/>
      <c r="H12" s="22"/>
      <c r="I12" s="22"/>
      <c r="J12" s="26"/>
      <c r="K12" s="28"/>
      <c r="L12" s="23"/>
      <c r="M12" s="23"/>
      <c r="N12" s="23"/>
      <c r="O12" s="23">
        <f t="shared" si="6"/>
        <v>0</v>
      </c>
    </row>
    <row r="13" spans="1:21" x14ac:dyDescent="0.25">
      <c r="A13" s="2" t="s">
        <v>20</v>
      </c>
      <c r="B13" s="7" t="s">
        <v>21</v>
      </c>
      <c r="C13" s="22"/>
      <c r="D13" s="22"/>
      <c r="E13" s="22"/>
      <c r="F13" s="22"/>
      <c r="G13" s="22"/>
      <c r="H13" s="22"/>
      <c r="I13" s="22"/>
      <c r="J13" s="26"/>
      <c r="K13" s="28"/>
      <c r="L13" s="23"/>
      <c r="M13" s="23"/>
      <c r="N13" s="23"/>
      <c r="O13" s="23">
        <f t="shared" si="6"/>
        <v>0</v>
      </c>
    </row>
    <row r="14" spans="1:21" x14ac:dyDescent="0.25">
      <c r="A14" s="7" t="s">
        <v>22</v>
      </c>
      <c r="B14" s="7" t="s">
        <v>23</v>
      </c>
      <c r="C14" s="22">
        <v>4</v>
      </c>
      <c r="D14" s="22">
        <v>4</v>
      </c>
      <c r="E14" s="22">
        <f>drugi_kol!H14</f>
        <v>0</v>
      </c>
      <c r="F14" s="22">
        <f>drugi_kol!I14</f>
        <v>0</v>
      </c>
      <c r="G14" s="22">
        <f t="shared" si="0"/>
        <v>4</v>
      </c>
      <c r="H14" s="22">
        <f t="shared" si="1"/>
        <v>4</v>
      </c>
      <c r="I14" s="22">
        <f t="shared" si="2"/>
        <v>8</v>
      </c>
      <c r="J14" s="26">
        <f t="shared" si="4"/>
        <v>5</v>
      </c>
      <c r="K14" s="28" t="str">
        <f t="shared" si="3"/>
        <v>PAO</v>
      </c>
      <c r="L14" s="23"/>
      <c r="M14" s="23"/>
      <c r="N14" s="23"/>
      <c r="O14" s="23">
        <f t="shared" si="6"/>
        <v>8</v>
      </c>
    </row>
    <row r="15" spans="1:21" x14ac:dyDescent="0.25">
      <c r="A15" s="7" t="s">
        <v>24</v>
      </c>
      <c r="B15" s="7" t="s">
        <v>25</v>
      </c>
      <c r="C15" s="22"/>
      <c r="D15" s="22"/>
      <c r="E15" s="22"/>
      <c r="F15" s="22"/>
      <c r="G15" s="22"/>
      <c r="H15" s="22"/>
      <c r="I15" s="22"/>
      <c r="J15" s="26"/>
      <c r="K15" s="28"/>
      <c r="L15" s="23"/>
      <c r="M15" s="23"/>
      <c r="N15" s="23"/>
      <c r="O15" s="23">
        <f t="shared" si="6"/>
        <v>0</v>
      </c>
    </row>
    <row r="16" spans="1:21" x14ac:dyDescent="0.25">
      <c r="A16" s="7" t="s">
        <v>26</v>
      </c>
      <c r="B16" s="7" t="s">
        <v>27</v>
      </c>
      <c r="C16" s="22">
        <v>12</v>
      </c>
      <c r="D16" s="22">
        <v>30</v>
      </c>
      <c r="E16" s="22">
        <v>12</v>
      </c>
      <c r="F16" s="22">
        <v>8</v>
      </c>
      <c r="G16" s="22">
        <f t="shared" si="0"/>
        <v>24</v>
      </c>
      <c r="H16" s="22">
        <f t="shared" si="1"/>
        <v>38</v>
      </c>
      <c r="I16" s="22">
        <f t="shared" si="2"/>
        <v>62</v>
      </c>
      <c r="J16" s="26">
        <f t="shared" si="4"/>
        <v>7</v>
      </c>
      <c r="K16" s="28" t="str">
        <f t="shared" si="3"/>
        <v>TEORIJA OK</v>
      </c>
      <c r="L16" s="23"/>
      <c r="M16" s="23"/>
      <c r="N16" s="23"/>
      <c r="O16" s="23">
        <f t="shared" si="6"/>
        <v>42</v>
      </c>
    </row>
    <row r="17" spans="1:15" x14ac:dyDescent="0.25">
      <c r="A17" s="7" t="s">
        <v>28</v>
      </c>
      <c r="B17" s="7" t="s">
        <v>29</v>
      </c>
      <c r="C17" s="22"/>
      <c r="D17" s="22"/>
      <c r="E17" s="22"/>
      <c r="F17" s="22"/>
      <c r="G17" s="22"/>
      <c r="H17" s="22"/>
      <c r="I17" s="22"/>
      <c r="J17" s="26"/>
      <c r="K17" s="28"/>
      <c r="L17" s="23"/>
      <c r="M17" s="23"/>
      <c r="N17" s="23"/>
      <c r="O17" s="23">
        <f t="shared" si="6"/>
        <v>0</v>
      </c>
    </row>
    <row r="18" spans="1:15" x14ac:dyDescent="0.25">
      <c r="A18" s="7" t="s">
        <v>30</v>
      </c>
      <c r="B18" s="7" t="s">
        <v>31</v>
      </c>
      <c r="C18" s="22"/>
      <c r="D18" s="22"/>
      <c r="E18" s="22"/>
      <c r="F18" s="22"/>
      <c r="G18" s="22"/>
      <c r="H18" s="22"/>
      <c r="I18" s="22"/>
      <c r="J18" s="26"/>
      <c r="K18" s="28"/>
      <c r="L18" s="23"/>
      <c r="M18" s="23"/>
      <c r="N18" s="23"/>
      <c r="O18" s="23">
        <f t="shared" si="6"/>
        <v>0</v>
      </c>
    </row>
    <row r="19" spans="1:15" x14ac:dyDescent="0.25">
      <c r="A19" s="7" t="s">
        <v>32</v>
      </c>
      <c r="B19" s="7" t="s">
        <v>33</v>
      </c>
      <c r="C19" s="22"/>
      <c r="D19" s="22"/>
      <c r="E19" s="22"/>
      <c r="F19" s="22"/>
      <c r="G19" s="22"/>
      <c r="H19" s="22"/>
      <c r="I19" s="22"/>
      <c r="J19" s="26"/>
      <c r="K19" s="28"/>
      <c r="L19" s="23"/>
      <c r="M19" s="23"/>
      <c r="N19" s="23"/>
      <c r="O19" s="23">
        <f t="shared" si="6"/>
        <v>0</v>
      </c>
    </row>
    <row r="20" spans="1:15" x14ac:dyDescent="0.25">
      <c r="A20" s="7" t="s">
        <v>34</v>
      </c>
      <c r="B20" s="7" t="s">
        <v>35</v>
      </c>
      <c r="C20" s="22"/>
      <c r="D20" s="22"/>
      <c r="E20" s="22"/>
      <c r="F20" s="22"/>
      <c r="G20" s="22"/>
      <c r="H20" s="22"/>
      <c r="I20" s="22"/>
      <c r="J20" s="26"/>
      <c r="K20" s="28"/>
      <c r="L20" s="23"/>
      <c r="M20" s="23"/>
      <c r="N20" s="23"/>
      <c r="O20" s="23">
        <f t="shared" si="6"/>
        <v>0</v>
      </c>
    </row>
    <row r="21" spans="1:15" x14ac:dyDescent="0.25">
      <c r="A21" s="7" t="s">
        <v>36</v>
      </c>
      <c r="B21" s="7" t="s">
        <v>37</v>
      </c>
      <c r="C21" s="22">
        <f>0.5*prvi_kol!C21</f>
        <v>6</v>
      </c>
      <c r="D21" s="22">
        <f>0.5*prvi_kol!D21</f>
        <v>5.5</v>
      </c>
      <c r="E21" s="22">
        <f>drugi_kol!H21</f>
        <v>0</v>
      </c>
      <c r="F21" s="22">
        <f>drugi_kol!I21</f>
        <v>0</v>
      </c>
      <c r="G21" s="22">
        <f t="shared" si="0"/>
        <v>6</v>
      </c>
      <c r="H21" s="22">
        <f t="shared" si="1"/>
        <v>5.5</v>
      </c>
      <c r="I21" s="22">
        <f t="shared" si="2"/>
        <v>11.5</v>
      </c>
      <c r="J21" s="27" t="s">
        <v>196</v>
      </c>
      <c r="K21" s="28" t="str">
        <f>IF(G21&gt;=$M$2,"TEORIJA OK","PAO")</f>
        <v>PAO</v>
      </c>
      <c r="L21" s="23"/>
      <c r="M21" s="23">
        <v>12</v>
      </c>
      <c r="N21" s="23">
        <v>11</v>
      </c>
      <c r="O21" s="23">
        <f t="shared" si="6"/>
        <v>0</v>
      </c>
    </row>
    <row r="22" spans="1:15" x14ac:dyDescent="0.25">
      <c r="A22" s="7" t="s">
        <v>38</v>
      </c>
      <c r="B22" s="7" t="s">
        <v>39</v>
      </c>
      <c r="C22" s="22"/>
      <c r="D22" s="22"/>
      <c r="E22" s="22"/>
      <c r="F22" s="22"/>
      <c r="G22" s="22"/>
      <c r="H22" s="22"/>
      <c r="I22" s="22"/>
      <c r="J22" s="26"/>
      <c r="K22" s="28"/>
      <c r="L22" s="23"/>
      <c r="M22" s="23"/>
      <c r="N22" s="23"/>
      <c r="O22" s="23">
        <f t="shared" si="6"/>
        <v>0</v>
      </c>
    </row>
    <row r="23" spans="1:15" x14ac:dyDescent="0.25">
      <c r="A23" s="7" t="s">
        <v>40</v>
      </c>
      <c r="B23" s="7" t="s">
        <v>41</v>
      </c>
      <c r="C23" s="22"/>
      <c r="D23" s="22"/>
      <c r="E23" s="22"/>
      <c r="F23" s="22"/>
      <c r="G23" s="22"/>
      <c r="H23" s="22"/>
      <c r="I23" s="22"/>
      <c r="J23" s="26"/>
      <c r="K23" s="28"/>
      <c r="L23" s="23"/>
      <c r="M23" s="23"/>
      <c r="N23" s="23"/>
      <c r="O23" s="23">
        <f t="shared" si="6"/>
        <v>0</v>
      </c>
    </row>
    <row r="24" spans="1:15" x14ac:dyDescent="0.25">
      <c r="A24" s="7" t="s">
        <v>42</v>
      </c>
      <c r="B24" s="7" t="s">
        <v>43</v>
      </c>
      <c r="C24" s="22">
        <f>0.5*prvi_kol!C24</f>
        <v>18.5</v>
      </c>
      <c r="D24" s="22">
        <f>0.5*prvi_kol!D24</f>
        <v>18.5</v>
      </c>
      <c r="E24" s="22">
        <f>drugi_kol!H24</f>
        <v>14</v>
      </c>
      <c r="F24" s="22">
        <f>drugi_kol!I24</f>
        <v>17</v>
      </c>
      <c r="G24" s="22">
        <f t="shared" si="0"/>
        <v>32.5</v>
      </c>
      <c r="H24" s="22">
        <f t="shared" si="1"/>
        <v>35.5</v>
      </c>
      <c r="I24" s="22">
        <f t="shared" si="2"/>
        <v>68</v>
      </c>
      <c r="J24" s="26">
        <f t="shared" si="4"/>
        <v>7</v>
      </c>
      <c r="K24" s="28" t="str">
        <f>IF(G24&gt;=$M$2,"TEORIJA OK","PAO")</f>
        <v>TEORIJA OK</v>
      </c>
      <c r="L24" s="23"/>
      <c r="M24" s="23">
        <v>37</v>
      </c>
      <c r="N24" s="23">
        <v>37</v>
      </c>
      <c r="O24" s="23">
        <f t="shared" si="6"/>
        <v>0</v>
      </c>
    </row>
    <row r="25" spans="1:15" x14ac:dyDescent="0.25">
      <c r="A25" s="7" t="s">
        <v>44</v>
      </c>
      <c r="B25" s="7" t="s">
        <v>45</v>
      </c>
      <c r="C25" s="22">
        <f>0.5*prvi_kol!C25</f>
        <v>24</v>
      </c>
      <c r="D25" s="22">
        <f>0.5*prvi_kol!D25</f>
        <v>5.5</v>
      </c>
      <c r="E25" s="22">
        <f>drugi_kol!H25</f>
        <v>16</v>
      </c>
      <c r="F25" s="22">
        <f>drugi_kol!I25</f>
        <v>13</v>
      </c>
      <c r="G25" s="22">
        <f t="shared" si="0"/>
        <v>40</v>
      </c>
      <c r="H25" s="22">
        <f t="shared" si="1"/>
        <v>18.5</v>
      </c>
      <c r="I25" s="22">
        <f t="shared" si="2"/>
        <v>58.5</v>
      </c>
      <c r="J25" s="26">
        <f t="shared" si="4"/>
        <v>6</v>
      </c>
      <c r="K25" s="28" t="str">
        <f>IF(G25&gt;=$M$2,"TEORIJA OK","PAO")</f>
        <v>TEORIJA OK</v>
      </c>
      <c r="L25" s="23"/>
      <c r="M25" s="23">
        <v>48</v>
      </c>
      <c r="N25" s="23">
        <v>11</v>
      </c>
      <c r="O25" s="23">
        <f t="shared" si="6"/>
        <v>0</v>
      </c>
    </row>
    <row r="26" spans="1:15" x14ac:dyDescent="0.25">
      <c r="A26" s="7" t="s">
        <v>46</v>
      </c>
      <c r="B26" s="7" t="s">
        <v>47</v>
      </c>
      <c r="C26" s="22">
        <f>0.5*prvi_kol!C26</f>
        <v>5</v>
      </c>
      <c r="D26" s="22">
        <f>0.5*prvi_kol!D26</f>
        <v>0</v>
      </c>
      <c r="E26" s="22">
        <f>drugi_kol!H26</f>
        <v>0</v>
      </c>
      <c r="F26" s="22">
        <f>drugi_kol!I26</f>
        <v>0</v>
      </c>
      <c r="G26" s="22">
        <f t="shared" si="0"/>
        <v>5</v>
      </c>
      <c r="H26" s="22">
        <f t="shared" si="1"/>
        <v>0</v>
      </c>
      <c r="I26" s="22">
        <f t="shared" si="2"/>
        <v>5</v>
      </c>
      <c r="J26" s="29" t="s">
        <v>196</v>
      </c>
      <c r="K26" s="28" t="str">
        <f>IF(G26&gt;=$M$2,"TEORIJA OK","PAO")</f>
        <v>PAO</v>
      </c>
      <c r="L26" s="23"/>
      <c r="M26" s="23">
        <v>10</v>
      </c>
      <c r="N26" s="23">
        <v>0</v>
      </c>
      <c r="O26" s="23">
        <f t="shared" si="6"/>
        <v>0</v>
      </c>
    </row>
    <row r="27" spans="1:15" x14ac:dyDescent="0.25">
      <c r="A27" s="7" t="s">
        <v>48</v>
      </c>
      <c r="B27" s="7" t="s">
        <v>49</v>
      </c>
      <c r="C27" s="22">
        <f>0.5*prvi_kol!C27</f>
        <v>11.5</v>
      </c>
      <c r="D27" s="22">
        <f>0.5*prvi_kol!D27</f>
        <v>19.5</v>
      </c>
      <c r="E27" s="22">
        <f>drugi_kol!H27</f>
        <v>8</v>
      </c>
      <c r="F27" s="22">
        <f>drugi_kol!I27</f>
        <v>18</v>
      </c>
      <c r="G27" s="22">
        <f t="shared" si="0"/>
        <v>19.5</v>
      </c>
      <c r="H27" s="22">
        <f t="shared" si="1"/>
        <v>37.5</v>
      </c>
      <c r="I27" s="22">
        <f t="shared" si="2"/>
        <v>57</v>
      </c>
      <c r="J27" s="26">
        <f t="shared" si="4"/>
        <v>6</v>
      </c>
      <c r="K27" s="28" t="str">
        <f>IF(G27&gt;=$M$2,"TEORIJA OK","PAO")</f>
        <v>TEORIJA OK</v>
      </c>
      <c r="L27" s="23"/>
      <c r="M27" s="23">
        <v>23</v>
      </c>
      <c r="N27" s="23">
        <v>39</v>
      </c>
      <c r="O27" s="23">
        <f t="shared" si="6"/>
        <v>0</v>
      </c>
    </row>
    <row r="28" spans="1:15" x14ac:dyDescent="0.25">
      <c r="A28" s="7" t="s">
        <v>50</v>
      </c>
      <c r="B28" s="7" t="s">
        <v>51</v>
      </c>
      <c r="C28" s="22">
        <f>0.5*prvi_kol!C28</f>
        <v>12</v>
      </c>
      <c r="D28" s="22">
        <f>0.5*prvi_kol!D28</f>
        <v>2</v>
      </c>
      <c r="E28" s="22">
        <f>drugi_kol!H28</f>
        <v>0</v>
      </c>
      <c r="F28" s="22">
        <f>drugi_kol!I28</f>
        <v>0</v>
      </c>
      <c r="G28" s="22">
        <f t="shared" si="0"/>
        <v>12</v>
      </c>
      <c r="H28" s="22">
        <f t="shared" si="1"/>
        <v>2</v>
      </c>
      <c r="I28" s="22">
        <f t="shared" si="2"/>
        <v>14</v>
      </c>
      <c r="J28" s="29" t="s">
        <v>196</v>
      </c>
      <c r="K28" s="28" t="str">
        <f>IF(G28&gt;=$M$2,"TEORIJA OK","PAO")</f>
        <v>PAO</v>
      </c>
      <c r="L28" s="23"/>
      <c r="M28" s="23">
        <v>24</v>
      </c>
      <c r="N28" s="23">
        <v>4</v>
      </c>
      <c r="O28" s="23">
        <f t="shared" si="6"/>
        <v>0</v>
      </c>
    </row>
    <row r="29" spans="1:15" x14ac:dyDescent="0.25">
      <c r="A29" s="7" t="s">
        <v>52</v>
      </c>
      <c r="B29" s="7" t="s">
        <v>53</v>
      </c>
      <c r="C29" s="22">
        <v>14</v>
      </c>
      <c r="D29" s="22">
        <v>33</v>
      </c>
      <c r="E29" s="22">
        <v>10</v>
      </c>
      <c r="F29" s="22">
        <v>23</v>
      </c>
      <c r="G29" s="22">
        <f t="shared" si="0"/>
        <v>24</v>
      </c>
      <c r="H29" s="22">
        <f t="shared" si="1"/>
        <v>56</v>
      </c>
      <c r="I29" s="22">
        <f t="shared" si="2"/>
        <v>80</v>
      </c>
      <c r="J29" s="26">
        <f t="shared" si="4"/>
        <v>9</v>
      </c>
      <c r="K29" s="28" t="str">
        <f t="shared" si="3"/>
        <v>TEORIJA OK</v>
      </c>
      <c r="L29" s="23"/>
      <c r="M29" s="23"/>
      <c r="N29" s="23"/>
      <c r="O29" s="23">
        <f t="shared" si="6"/>
        <v>47</v>
      </c>
    </row>
    <row r="30" spans="1:15" x14ac:dyDescent="0.25">
      <c r="A30" s="7" t="s">
        <v>54</v>
      </c>
      <c r="B30" s="7" t="s">
        <v>55</v>
      </c>
      <c r="C30" s="22">
        <v>16</v>
      </c>
      <c r="D30" s="22">
        <v>27</v>
      </c>
      <c r="E30" s="22">
        <v>18</v>
      </c>
      <c r="F30" s="22">
        <v>12</v>
      </c>
      <c r="G30" s="22">
        <f t="shared" si="0"/>
        <v>34</v>
      </c>
      <c r="H30" s="22">
        <f t="shared" si="1"/>
        <v>39</v>
      </c>
      <c r="I30" s="22">
        <f t="shared" si="2"/>
        <v>73</v>
      </c>
      <c r="J30" s="26">
        <f t="shared" si="4"/>
        <v>8</v>
      </c>
      <c r="K30" s="28" t="str">
        <f t="shared" si="3"/>
        <v>TEORIJA OK</v>
      </c>
      <c r="L30" s="23"/>
      <c r="M30" s="23"/>
      <c r="N30" s="23"/>
      <c r="O30" s="23">
        <f t="shared" si="6"/>
        <v>43</v>
      </c>
    </row>
    <row r="31" spans="1:15" x14ac:dyDescent="0.25">
      <c r="A31" s="7" t="s">
        <v>56</v>
      </c>
      <c r="B31" s="7" t="s">
        <v>57</v>
      </c>
      <c r="C31" s="22">
        <v>8</v>
      </c>
      <c r="D31" s="22">
        <v>0</v>
      </c>
      <c r="E31" s="22">
        <f>drugi_kol!H31</f>
        <v>0</v>
      </c>
      <c r="F31" s="22">
        <f>drugi_kol!I31</f>
        <v>0</v>
      </c>
      <c r="G31" s="22">
        <f t="shared" si="0"/>
        <v>8</v>
      </c>
      <c r="H31" s="22">
        <f t="shared" si="1"/>
        <v>0</v>
      </c>
      <c r="I31" s="22">
        <f t="shared" si="2"/>
        <v>8</v>
      </c>
      <c r="J31" s="26">
        <f t="shared" si="4"/>
        <v>5</v>
      </c>
      <c r="K31" s="28" t="str">
        <f t="shared" si="3"/>
        <v>PAO</v>
      </c>
      <c r="L31" s="23"/>
      <c r="M31" s="23"/>
      <c r="N31" s="23"/>
      <c r="O31" s="23">
        <f t="shared" si="6"/>
        <v>8</v>
      </c>
    </row>
    <row r="32" spans="1:15" x14ac:dyDescent="0.25">
      <c r="A32" s="7" t="s">
        <v>58</v>
      </c>
      <c r="B32" s="7" t="s">
        <v>59</v>
      </c>
      <c r="C32" s="25">
        <v>10</v>
      </c>
      <c r="D32" s="25">
        <v>21</v>
      </c>
      <c r="E32" s="22">
        <v>2</v>
      </c>
      <c r="F32" s="22">
        <v>6</v>
      </c>
      <c r="G32" s="22">
        <f t="shared" si="0"/>
        <v>12</v>
      </c>
      <c r="H32" s="22">
        <f t="shared" si="1"/>
        <v>27</v>
      </c>
      <c r="I32" s="22">
        <f t="shared" si="2"/>
        <v>39</v>
      </c>
      <c r="J32" s="26">
        <f t="shared" si="4"/>
        <v>5</v>
      </c>
      <c r="K32" s="28" t="str">
        <f t="shared" si="3"/>
        <v>PAO</v>
      </c>
      <c r="L32" s="23"/>
      <c r="M32" s="23"/>
      <c r="N32" s="23"/>
      <c r="O32" s="23">
        <f t="shared" si="6"/>
        <v>31</v>
      </c>
    </row>
    <row r="33" spans="1:15" x14ac:dyDescent="0.25">
      <c r="A33" s="7" t="s">
        <v>60</v>
      </c>
      <c r="B33" s="7" t="s">
        <v>61</v>
      </c>
      <c r="C33" s="22">
        <f>0.5*prvi_kol!C33</f>
        <v>18</v>
      </c>
      <c r="D33" s="22">
        <f>0.5*prvi_kol!D33</f>
        <v>14</v>
      </c>
      <c r="E33" s="22">
        <f>drugi_kol!H33</f>
        <v>10</v>
      </c>
      <c r="F33" s="22">
        <f>drugi_kol!I33</f>
        <v>12</v>
      </c>
      <c r="G33" s="22">
        <f t="shared" si="0"/>
        <v>28</v>
      </c>
      <c r="H33" s="22">
        <f t="shared" si="1"/>
        <v>26</v>
      </c>
      <c r="I33" s="22">
        <f t="shared" si="2"/>
        <v>54</v>
      </c>
      <c r="J33" s="26">
        <f t="shared" si="4"/>
        <v>6</v>
      </c>
      <c r="K33" s="28" t="str">
        <f>IF(G33&gt;=$M$2,"TEORIJA OK","PAO")</f>
        <v>TEORIJA OK</v>
      </c>
      <c r="L33" s="23"/>
      <c r="M33" s="23">
        <v>36</v>
      </c>
      <c r="N33" s="23">
        <v>28</v>
      </c>
      <c r="O33" s="23">
        <f t="shared" si="6"/>
        <v>0</v>
      </c>
    </row>
    <row r="34" spans="1:15" x14ac:dyDescent="0.25">
      <c r="A34" s="7" t="s">
        <v>62</v>
      </c>
      <c r="B34" s="7" t="s">
        <v>63</v>
      </c>
      <c r="C34" s="22">
        <f>0.5*prvi_kol!C34</f>
        <v>20</v>
      </c>
      <c r="D34" s="22">
        <f>0.5*prvi_kol!D34</f>
        <v>17</v>
      </c>
      <c r="E34" s="22">
        <f>drugi_kol!H34</f>
        <v>9</v>
      </c>
      <c r="F34" s="22">
        <f>drugi_kol!I34</f>
        <v>23</v>
      </c>
      <c r="G34" s="22">
        <f t="shared" si="0"/>
        <v>29</v>
      </c>
      <c r="H34" s="22">
        <f t="shared" si="1"/>
        <v>40</v>
      </c>
      <c r="I34" s="22">
        <f t="shared" si="2"/>
        <v>69</v>
      </c>
      <c r="J34" s="26">
        <f t="shared" si="4"/>
        <v>7</v>
      </c>
      <c r="K34" s="28" t="str">
        <f>IF(G34&gt;=$M$2,"TEORIJA OK","PAO")</f>
        <v>TEORIJA OK</v>
      </c>
      <c r="L34" s="23"/>
      <c r="M34" s="23">
        <v>40</v>
      </c>
      <c r="N34" s="23">
        <v>34</v>
      </c>
      <c r="O34" s="23">
        <f t="shared" si="6"/>
        <v>0</v>
      </c>
    </row>
    <row r="35" spans="1:15" x14ac:dyDescent="0.25">
      <c r="A35" s="7" t="s">
        <v>64</v>
      </c>
      <c r="B35" s="7" t="s">
        <v>65</v>
      </c>
      <c r="C35" s="25">
        <v>12</v>
      </c>
      <c r="D35" s="25">
        <v>30</v>
      </c>
      <c r="E35" s="22">
        <v>6</v>
      </c>
      <c r="F35" s="22">
        <v>4</v>
      </c>
      <c r="G35" s="22">
        <f t="shared" si="0"/>
        <v>18</v>
      </c>
      <c r="H35" s="22">
        <f t="shared" si="1"/>
        <v>34</v>
      </c>
      <c r="I35" s="22">
        <f t="shared" si="2"/>
        <v>52</v>
      </c>
      <c r="J35" s="26">
        <f t="shared" si="4"/>
        <v>6</v>
      </c>
      <c r="K35" s="28" t="str">
        <f t="shared" ref="K35:K88" si="7">IF(G35&gt;=$N$2,"TEORIJA OK","PAO")</f>
        <v>TEORIJA OK</v>
      </c>
      <c r="L35" s="23"/>
      <c r="M35" s="23"/>
      <c r="N35" s="23"/>
      <c r="O35" s="23">
        <f t="shared" si="6"/>
        <v>42</v>
      </c>
    </row>
    <row r="36" spans="1:15" x14ac:dyDescent="0.25">
      <c r="A36" s="7" t="s">
        <v>66</v>
      </c>
      <c r="B36" s="7" t="s">
        <v>67</v>
      </c>
      <c r="C36" s="22"/>
      <c r="D36" s="22"/>
      <c r="E36" s="22"/>
      <c r="F36" s="22"/>
      <c r="G36" s="22"/>
      <c r="H36" s="22"/>
      <c r="I36" s="22"/>
      <c r="J36" s="26"/>
      <c r="K36" s="28"/>
      <c r="L36" s="23"/>
      <c r="M36" s="23"/>
      <c r="N36" s="23"/>
      <c r="O36" s="23">
        <f t="shared" si="6"/>
        <v>0</v>
      </c>
    </row>
    <row r="37" spans="1:15" x14ac:dyDescent="0.25">
      <c r="A37" s="7" t="s">
        <v>68</v>
      </c>
      <c r="B37" s="7" t="s">
        <v>69</v>
      </c>
      <c r="C37" s="22"/>
      <c r="D37" s="22"/>
      <c r="E37" s="22"/>
      <c r="F37" s="22"/>
      <c r="G37" s="22"/>
      <c r="H37" s="22"/>
      <c r="I37" s="22"/>
      <c r="J37" s="26"/>
      <c r="K37" s="28"/>
      <c r="L37" s="23"/>
      <c r="M37" s="23"/>
      <c r="N37" s="23"/>
      <c r="O37" s="23">
        <f t="shared" si="6"/>
        <v>0</v>
      </c>
    </row>
    <row r="38" spans="1:15" x14ac:dyDescent="0.25">
      <c r="A38" s="7" t="s">
        <v>70</v>
      </c>
      <c r="B38" s="7" t="s">
        <v>71</v>
      </c>
      <c r="C38" s="22">
        <f>0.5*prvi_kol!C38</f>
        <v>10</v>
      </c>
      <c r="D38" s="22">
        <f>0.5*prvi_kol!D38</f>
        <v>4</v>
      </c>
      <c r="E38" s="22">
        <f>drugi_kol!H38</f>
        <v>0</v>
      </c>
      <c r="F38" s="22">
        <f>drugi_kol!I38</f>
        <v>0</v>
      </c>
      <c r="G38" s="22">
        <f t="shared" si="0"/>
        <v>10</v>
      </c>
      <c r="H38" s="22">
        <f t="shared" si="1"/>
        <v>4</v>
      </c>
      <c r="I38" s="22">
        <f t="shared" si="2"/>
        <v>14</v>
      </c>
      <c r="J38" s="29" t="s">
        <v>196</v>
      </c>
      <c r="K38" s="28" t="str">
        <f>IF(G38&gt;=$M$2,"TEORIJA OK","PAO")</f>
        <v>PAO</v>
      </c>
      <c r="L38" s="23"/>
      <c r="M38" s="23">
        <v>20</v>
      </c>
      <c r="N38" s="23">
        <v>8</v>
      </c>
      <c r="O38" s="23">
        <f t="shared" si="6"/>
        <v>0</v>
      </c>
    </row>
    <row r="39" spans="1:15" x14ac:dyDescent="0.25">
      <c r="A39" s="7" t="s">
        <v>72</v>
      </c>
      <c r="B39" s="7" t="s">
        <v>73</v>
      </c>
      <c r="C39" s="22"/>
      <c r="D39" s="22"/>
      <c r="E39" s="22"/>
      <c r="F39" s="22"/>
      <c r="G39" s="22"/>
      <c r="H39" s="22"/>
      <c r="I39" s="22"/>
      <c r="J39" s="26"/>
      <c r="K39" s="28" t="str">
        <f t="shared" si="7"/>
        <v>PAO</v>
      </c>
      <c r="L39" s="23"/>
      <c r="M39" s="23"/>
      <c r="N39" s="23"/>
      <c r="O39" s="23">
        <f t="shared" si="6"/>
        <v>0</v>
      </c>
    </row>
    <row r="40" spans="1:15" x14ac:dyDescent="0.25">
      <c r="A40" s="7" t="s">
        <v>74</v>
      </c>
      <c r="B40" s="7" t="s">
        <v>75</v>
      </c>
      <c r="C40" s="22">
        <f>0.5*prvi_kol!C40</f>
        <v>22.5</v>
      </c>
      <c r="D40" s="22">
        <f>0.5*prvi_kol!D40</f>
        <v>30</v>
      </c>
      <c r="E40" s="22">
        <f>drugi_kol!H40</f>
        <v>20</v>
      </c>
      <c r="F40" s="22">
        <f>drugi_kol!I40</f>
        <v>21</v>
      </c>
      <c r="G40" s="22">
        <f t="shared" si="0"/>
        <v>42.5</v>
      </c>
      <c r="H40" s="22">
        <f t="shared" si="1"/>
        <v>51</v>
      </c>
      <c r="I40" s="22">
        <f t="shared" si="2"/>
        <v>93.5</v>
      </c>
      <c r="J40" s="26">
        <f t="shared" si="4"/>
        <v>10</v>
      </c>
      <c r="K40" s="28" t="str">
        <f>IF(G40&gt;=$M$2,"TEORIJA OK","PAO")</f>
        <v>TEORIJA OK</v>
      </c>
      <c r="L40" s="23"/>
      <c r="M40" s="23">
        <v>45</v>
      </c>
      <c r="N40" s="23">
        <v>60</v>
      </c>
      <c r="O40" s="23">
        <f t="shared" si="6"/>
        <v>0</v>
      </c>
    </row>
    <row r="41" spans="1:15" x14ac:dyDescent="0.25">
      <c r="A41" s="7" t="s">
        <v>76</v>
      </c>
      <c r="B41" s="7" t="s">
        <v>77</v>
      </c>
      <c r="C41" s="22">
        <f>0.5*prvi_kol!C41</f>
        <v>15</v>
      </c>
      <c r="D41" s="22">
        <f>0.5*prvi_kol!D41</f>
        <v>12</v>
      </c>
      <c r="E41" s="22">
        <f>drugi_kol!H41</f>
        <v>16</v>
      </c>
      <c r="F41" s="22">
        <f>drugi_kol!I41</f>
        <v>18</v>
      </c>
      <c r="G41" s="22">
        <f t="shared" si="0"/>
        <v>31</v>
      </c>
      <c r="H41" s="22">
        <f t="shared" si="1"/>
        <v>30</v>
      </c>
      <c r="I41" s="22">
        <f t="shared" si="2"/>
        <v>61</v>
      </c>
      <c r="J41" s="26">
        <f t="shared" si="4"/>
        <v>7</v>
      </c>
      <c r="K41" s="28" t="str">
        <f>IF(G41&gt;=$M$2,"TEORIJA OK","PAO")</f>
        <v>TEORIJA OK</v>
      </c>
      <c r="L41" s="23"/>
      <c r="M41" s="23">
        <v>30</v>
      </c>
      <c r="N41" s="23">
        <v>24</v>
      </c>
      <c r="O41" s="23">
        <f t="shared" si="6"/>
        <v>0</v>
      </c>
    </row>
    <row r="42" spans="1:15" x14ac:dyDescent="0.25">
      <c r="A42" s="7" t="s">
        <v>78</v>
      </c>
      <c r="B42" s="7" t="s">
        <v>79</v>
      </c>
      <c r="C42" s="22"/>
      <c r="D42" s="22"/>
      <c r="E42" s="22"/>
      <c r="F42" s="22"/>
      <c r="G42" s="22"/>
      <c r="H42" s="22"/>
      <c r="I42" s="22"/>
      <c r="J42" s="26"/>
      <c r="K42" s="28"/>
      <c r="L42" s="23"/>
      <c r="M42" s="23"/>
      <c r="N42" s="23"/>
      <c r="O42" s="23">
        <f t="shared" si="6"/>
        <v>0</v>
      </c>
    </row>
    <row r="43" spans="1:15" x14ac:dyDescent="0.25">
      <c r="A43" s="7" t="s">
        <v>80</v>
      </c>
      <c r="B43" s="7" t="s">
        <v>81</v>
      </c>
      <c r="C43" s="22"/>
      <c r="D43" s="22"/>
      <c r="E43" s="22"/>
      <c r="F43" s="22"/>
      <c r="G43" s="22"/>
      <c r="H43" s="22"/>
      <c r="I43" s="22"/>
      <c r="J43" s="26"/>
      <c r="K43" s="28"/>
      <c r="L43" s="23"/>
      <c r="M43" s="23"/>
      <c r="N43" s="23"/>
      <c r="O43" s="23">
        <f t="shared" si="6"/>
        <v>0</v>
      </c>
    </row>
    <row r="44" spans="1:15" x14ac:dyDescent="0.25">
      <c r="A44" s="7" t="s">
        <v>82</v>
      </c>
      <c r="B44" s="7" t="s">
        <v>83</v>
      </c>
      <c r="C44" s="22">
        <v>6</v>
      </c>
      <c r="D44" s="22">
        <v>12</v>
      </c>
      <c r="E44" s="22">
        <f>drugi_kol!H44</f>
        <v>0</v>
      </c>
      <c r="F44" s="22">
        <f>drugi_kol!I44</f>
        <v>0</v>
      </c>
      <c r="G44" s="22">
        <f t="shared" si="0"/>
        <v>6</v>
      </c>
      <c r="H44" s="22">
        <f t="shared" si="1"/>
        <v>12</v>
      </c>
      <c r="I44" s="22">
        <f t="shared" si="2"/>
        <v>18</v>
      </c>
      <c r="J44" s="26">
        <f t="shared" si="4"/>
        <v>5</v>
      </c>
      <c r="K44" s="28" t="str">
        <f>IF(G44&gt;=$M$2,"TEORIJA OK","PAO")</f>
        <v>PAO</v>
      </c>
      <c r="L44" s="23"/>
      <c r="M44" s="23">
        <v>10</v>
      </c>
      <c r="N44" s="23">
        <v>4</v>
      </c>
      <c r="O44" s="23">
        <f t="shared" si="6"/>
        <v>11</v>
      </c>
    </row>
    <row r="45" spans="1:15" x14ac:dyDescent="0.25">
      <c r="A45" s="7" t="s">
        <v>84</v>
      </c>
      <c r="B45" s="7" t="s">
        <v>85</v>
      </c>
      <c r="C45" s="22">
        <v>8</v>
      </c>
      <c r="D45" s="22">
        <v>27</v>
      </c>
      <c r="E45" s="22">
        <v>6</v>
      </c>
      <c r="F45" s="22">
        <v>30</v>
      </c>
      <c r="G45" s="22">
        <f t="shared" si="0"/>
        <v>14</v>
      </c>
      <c r="H45" s="22">
        <f t="shared" si="1"/>
        <v>57</v>
      </c>
      <c r="I45" s="22">
        <f t="shared" si="2"/>
        <v>71</v>
      </c>
      <c r="J45" s="26">
        <f t="shared" si="4"/>
        <v>8</v>
      </c>
      <c r="K45" s="28" t="str">
        <f t="shared" si="7"/>
        <v>TEORIJA OK</v>
      </c>
      <c r="L45" s="23"/>
      <c r="M45" s="23"/>
      <c r="N45" s="23"/>
      <c r="O45" s="23">
        <f t="shared" si="6"/>
        <v>35</v>
      </c>
    </row>
    <row r="46" spans="1:15" x14ac:dyDescent="0.25">
      <c r="A46" s="7" t="s">
        <v>86</v>
      </c>
      <c r="B46" s="7" t="s">
        <v>87</v>
      </c>
      <c r="C46" s="22"/>
      <c r="D46" s="22"/>
      <c r="E46" s="22"/>
      <c r="F46" s="22"/>
      <c r="G46" s="22"/>
      <c r="H46" s="22"/>
      <c r="I46" s="22"/>
      <c r="J46" s="26"/>
      <c r="K46" s="28"/>
      <c r="L46" s="23"/>
      <c r="M46" s="23"/>
      <c r="N46" s="23"/>
      <c r="O46" s="23">
        <f t="shared" si="6"/>
        <v>0</v>
      </c>
    </row>
    <row r="47" spans="1:15" x14ac:dyDescent="0.25">
      <c r="A47" s="7" t="s">
        <v>88</v>
      </c>
      <c r="B47" s="7" t="s">
        <v>89</v>
      </c>
      <c r="C47" s="22">
        <f>0.5*prvi_kol!C47</f>
        <v>12</v>
      </c>
      <c r="D47" s="22">
        <f>0.5*prvi_kol!D47</f>
        <v>3</v>
      </c>
      <c r="E47" s="22">
        <f>drugi_kol!H47</f>
        <v>0</v>
      </c>
      <c r="F47" s="22">
        <f>drugi_kol!I47</f>
        <v>0</v>
      </c>
      <c r="G47" s="22">
        <f t="shared" si="0"/>
        <v>12</v>
      </c>
      <c r="H47" s="22">
        <f t="shared" si="1"/>
        <v>3</v>
      </c>
      <c r="I47" s="22">
        <f t="shared" si="2"/>
        <v>15</v>
      </c>
      <c r="J47" s="29" t="s">
        <v>196</v>
      </c>
      <c r="K47" s="28" t="str">
        <f>IF(G47&gt;=$M$2,"TEORIJA OK","PAO")</f>
        <v>PAO</v>
      </c>
      <c r="L47" s="23"/>
      <c r="M47" s="23">
        <v>24</v>
      </c>
      <c r="N47" s="23">
        <v>6</v>
      </c>
      <c r="O47" s="23">
        <f t="shared" si="6"/>
        <v>0</v>
      </c>
    </row>
    <row r="48" spans="1:15" x14ac:dyDescent="0.25">
      <c r="A48" s="7" t="s">
        <v>90</v>
      </c>
      <c r="B48" s="7" t="s">
        <v>91</v>
      </c>
      <c r="C48" s="22">
        <v>8</v>
      </c>
      <c r="D48" s="22">
        <v>25</v>
      </c>
      <c r="E48" s="22">
        <v>10</v>
      </c>
      <c r="F48" s="22">
        <v>16</v>
      </c>
      <c r="G48" s="22">
        <f t="shared" si="0"/>
        <v>18</v>
      </c>
      <c r="H48" s="22">
        <f t="shared" si="1"/>
        <v>41</v>
      </c>
      <c r="I48" s="22">
        <f t="shared" si="2"/>
        <v>59</v>
      </c>
      <c r="J48" s="26">
        <f t="shared" si="4"/>
        <v>6</v>
      </c>
      <c r="K48" s="28" t="str">
        <f t="shared" si="7"/>
        <v>TEORIJA OK</v>
      </c>
      <c r="L48" s="23"/>
      <c r="M48" s="23"/>
      <c r="N48" s="23"/>
      <c r="O48" s="23">
        <f t="shared" si="6"/>
        <v>33</v>
      </c>
    </row>
    <row r="49" spans="1:15" x14ac:dyDescent="0.25">
      <c r="A49" s="7" t="s">
        <v>92</v>
      </c>
      <c r="B49" s="7" t="s">
        <v>93</v>
      </c>
      <c r="C49" s="22">
        <f>0.5*prvi_kol!C49</f>
        <v>10</v>
      </c>
      <c r="D49" s="22">
        <v>30</v>
      </c>
      <c r="E49" s="22">
        <v>6</v>
      </c>
      <c r="F49" s="22">
        <v>18</v>
      </c>
      <c r="G49" s="22">
        <f t="shared" si="0"/>
        <v>16</v>
      </c>
      <c r="H49" s="22">
        <f t="shared" si="1"/>
        <v>48</v>
      </c>
      <c r="I49" s="22">
        <f t="shared" si="2"/>
        <v>64</v>
      </c>
      <c r="J49" s="38">
        <f t="shared" si="4"/>
        <v>7</v>
      </c>
      <c r="K49" s="28" t="str">
        <f>IF(G49&gt;=$M$2,"TEORIJA OK","PAO")</f>
        <v>PAO</v>
      </c>
      <c r="L49" s="37" t="s">
        <v>207</v>
      </c>
      <c r="M49" s="23">
        <v>20</v>
      </c>
      <c r="N49" s="23">
        <v>10</v>
      </c>
      <c r="O49" s="23">
        <f t="shared" si="6"/>
        <v>25</v>
      </c>
    </row>
    <row r="50" spans="1:15" x14ac:dyDescent="0.25">
      <c r="A50" s="7" t="s">
        <v>94</v>
      </c>
      <c r="B50" s="7" t="s">
        <v>95</v>
      </c>
      <c r="C50" s="22">
        <f>0.5*prvi_kol!C50</f>
        <v>22.5</v>
      </c>
      <c r="D50" s="22">
        <f>0.5*prvi_kol!D50</f>
        <v>12</v>
      </c>
      <c r="E50" s="22">
        <f>drugi_kol!H50</f>
        <v>2</v>
      </c>
      <c r="F50" s="22">
        <f>drugi_kol!I50</f>
        <v>17</v>
      </c>
      <c r="G50" s="22">
        <f t="shared" si="0"/>
        <v>24.5</v>
      </c>
      <c r="H50" s="22">
        <f t="shared" si="1"/>
        <v>29</v>
      </c>
      <c r="I50" s="22">
        <f t="shared" si="2"/>
        <v>53.5</v>
      </c>
      <c r="J50" s="38">
        <f t="shared" si="4"/>
        <v>6</v>
      </c>
      <c r="K50" s="28" t="str">
        <f>IF(G50&gt;=$M$2,"TEORIJA OK","PAO")</f>
        <v>TEORIJA OK</v>
      </c>
      <c r="L50" s="23"/>
      <c r="M50" s="23">
        <v>45</v>
      </c>
      <c r="N50" s="23">
        <v>24</v>
      </c>
      <c r="O50" s="23">
        <f t="shared" si="6"/>
        <v>0</v>
      </c>
    </row>
    <row r="51" spans="1:15" x14ac:dyDescent="0.25">
      <c r="A51" s="7" t="s">
        <v>96</v>
      </c>
      <c r="B51" s="7" t="s">
        <v>97</v>
      </c>
      <c r="C51" s="22">
        <f>0.5*prvi_kol!C51</f>
        <v>30</v>
      </c>
      <c r="D51" s="22">
        <f>0.5*prvi_kol!D51</f>
        <v>28</v>
      </c>
      <c r="E51" s="22">
        <f>drugi_kol!H51</f>
        <v>22</v>
      </c>
      <c r="F51" s="22">
        <f>drugi_kol!I51</f>
        <v>31</v>
      </c>
      <c r="G51" s="22">
        <f t="shared" si="0"/>
        <v>52</v>
      </c>
      <c r="H51" s="22">
        <f t="shared" si="1"/>
        <v>59</v>
      </c>
      <c r="I51" s="22">
        <f t="shared" si="2"/>
        <v>111</v>
      </c>
      <c r="J51" s="38">
        <f t="shared" si="4"/>
        <v>10</v>
      </c>
      <c r="K51" s="28" t="str">
        <f>IF(G51&gt;=$M$2,"TEORIJA OK","PAO")</f>
        <v>TEORIJA OK</v>
      </c>
      <c r="L51" s="23"/>
      <c r="M51" s="23">
        <v>60</v>
      </c>
      <c r="N51" s="23">
        <v>56</v>
      </c>
      <c r="O51" s="23">
        <f t="shared" si="6"/>
        <v>0</v>
      </c>
    </row>
    <row r="52" spans="1:15" x14ac:dyDescent="0.25">
      <c r="A52" s="7" t="s">
        <v>98</v>
      </c>
      <c r="B52" s="7" t="s">
        <v>99</v>
      </c>
      <c r="C52" s="22"/>
      <c r="D52" s="22"/>
      <c r="E52" s="22"/>
      <c r="F52" s="22"/>
      <c r="G52" s="22"/>
      <c r="H52" s="22"/>
      <c r="I52" s="22"/>
      <c r="J52" s="38"/>
      <c r="K52" s="28"/>
      <c r="L52" s="23"/>
      <c r="M52" s="23"/>
      <c r="N52" s="23"/>
      <c r="O52" s="23">
        <f t="shared" si="6"/>
        <v>0</v>
      </c>
    </row>
    <row r="53" spans="1:15" x14ac:dyDescent="0.25">
      <c r="A53" s="7" t="s">
        <v>100</v>
      </c>
      <c r="B53" s="7" t="s">
        <v>101</v>
      </c>
      <c r="C53" s="22"/>
      <c r="D53" s="22"/>
      <c r="E53" s="22"/>
      <c r="F53" s="22"/>
      <c r="G53" s="22"/>
      <c r="H53" s="22"/>
      <c r="I53" s="22"/>
      <c r="J53" s="38"/>
      <c r="K53" s="28"/>
      <c r="L53" s="23"/>
      <c r="M53" s="23"/>
      <c r="N53" s="23"/>
      <c r="O53" s="23">
        <f t="shared" si="6"/>
        <v>0</v>
      </c>
    </row>
    <row r="54" spans="1:15" x14ac:dyDescent="0.25">
      <c r="A54" s="7" t="s">
        <v>102</v>
      </c>
      <c r="B54" s="7" t="s">
        <v>103</v>
      </c>
      <c r="C54" s="22">
        <v>14</v>
      </c>
      <c r="D54" s="22">
        <v>13</v>
      </c>
      <c r="E54" s="22">
        <f>drugi_kol!H54</f>
        <v>0</v>
      </c>
      <c r="F54" s="22">
        <v>19</v>
      </c>
      <c r="G54" s="22">
        <f t="shared" si="0"/>
        <v>14</v>
      </c>
      <c r="H54" s="22">
        <f t="shared" si="1"/>
        <v>32</v>
      </c>
      <c r="I54" s="22">
        <f t="shared" si="2"/>
        <v>46</v>
      </c>
      <c r="J54" s="38">
        <f t="shared" si="4"/>
        <v>5</v>
      </c>
      <c r="K54" s="28" t="str">
        <f>IF(G54&gt;=$M$2,"TEORIJA OK","PAO")</f>
        <v>PAO</v>
      </c>
      <c r="L54" s="23"/>
      <c r="M54" s="23">
        <v>26</v>
      </c>
      <c r="N54" s="23">
        <v>12</v>
      </c>
      <c r="O54" s="23">
        <f t="shared" si="6"/>
        <v>8</v>
      </c>
    </row>
    <row r="55" spans="1:15" x14ac:dyDescent="0.25">
      <c r="A55" s="7" t="s">
        <v>104</v>
      </c>
      <c r="B55" s="7" t="s">
        <v>105</v>
      </c>
      <c r="C55" s="22">
        <f>0.5*prvi_kol!C55</f>
        <v>13</v>
      </c>
      <c r="D55" s="22">
        <f>0.5*prvi_kol!D55</f>
        <v>4</v>
      </c>
      <c r="E55" s="22">
        <f>drugi_kol!H55</f>
        <v>0</v>
      </c>
      <c r="F55" s="22">
        <f>drugi_kol!I55</f>
        <v>0</v>
      </c>
      <c r="G55" s="22">
        <f t="shared" si="0"/>
        <v>13</v>
      </c>
      <c r="H55" s="22">
        <f t="shared" si="1"/>
        <v>4</v>
      </c>
      <c r="I55" s="22">
        <f t="shared" si="2"/>
        <v>17</v>
      </c>
      <c r="J55" s="39" t="s">
        <v>196</v>
      </c>
      <c r="K55" s="28" t="str">
        <f>IF(G55&gt;=$M$2,"TEORIJA OK","PAO")</f>
        <v>PAO</v>
      </c>
      <c r="L55" s="23"/>
      <c r="M55" s="23">
        <v>26</v>
      </c>
      <c r="N55" s="23">
        <v>8</v>
      </c>
      <c r="O55" s="23">
        <f t="shared" si="6"/>
        <v>0</v>
      </c>
    </row>
    <row r="56" spans="1:15" x14ac:dyDescent="0.25">
      <c r="A56" s="7" t="s">
        <v>106</v>
      </c>
      <c r="B56" s="7" t="s">
        <v>107</v>
      </c>
      <c r="C56" s="22"/>
      <c r="D56" s="22"/>
      <c r="E56" s="22"/>
      <c r="F56" s="22"/>
      <c r="G56" s="22"/>
      <c r="H56" s="22"/>
      <c r="I56" s="22"/>
      <c r="J56" s="38"/>
      <c r="K56" s="28"/>
      <c r="L56" s="23"/>
      <c r="M56" s="23"/>
      <c r="N56" s="23"/>
      <c r="O56" s="23">
        <f t="shared" si="6"/>
        <v>0</v>
      </c>
    </row>
    <row r="57" spans="1:15" x14ac:dyDescent="0.25">
      <c r="A57" s="7" t="s">
        <v>108</v>
      </c>
      <c r="B57" s="7" t="s">
        <v>109</v>
      </c>
      <c r="C57" s="22"/>
      <c r="D57" s="22"/>
      <c r="E57" s="22"/>
      <c r="F57" s="22"/>
      <c r="G57" s="22"/>
      <c r="H57" s="22"/>
      <c r="I57" s="22"/>
      <c r="J57" s="38"/>
      <c r="K57" s="28"/>
      <c r="L57" s="23"/>
      <c r="M57" s="23"/>
      <c r="N57" s="23"/>
      <c r="O57" s="23">
        <f t="shared" si="6"/>
        <v>0</v>
      </c>
    </row>
    <row r="58" spans="1:15" x14ac:dyDescent="0.25">
      <c r="A58" s="7" t="s">
        <v>110</v>
      </c>
      <c r="B58" s="7" t="s">
        <v>111</v>
      </c>
      <c r="C58" s="22">
        <f>0.5*prvi_kol!C58</f>
        <v>16</v>
      </c>
      <c r="D58" s="22">
        <f>0.5*prvi_kol!D58</f>
        <v>24</v>
      </c>
      <c r="E58" s="22">
        <f>drugi_kol!H58</f>
        <v>14</v>
      </c>
      <c r="F58" s="22">
        <f>drugi_kol!I58</f>
        <v>22</v>
      </c>
      <c r="G58" s="22">
        <f t="shared" si="0"/>
        <v>30</v>
      </c>
      <c r="H58" s="22">
        <f t="shared" si="1"/>
        <v>46</v>
      </c>
      <c r="I58" s="22">
        <f t="shared" si="2"/>
        <v>76</v>
      </c>
      <c r="J58" s="38">
        <f t="shared" si="4"/>
        <v>8</v>
      </c>
      <c r="K58" s="28" t="str">
        <f>IF(G58&gt;=$M$2,"TEORIJA OK","PAO")</f>
        <v>TEORIJA OK</v>
      </c>
      <c r="L58" s="23"/>
      <c r="M58" s="23">
        <v>32</v>
      </c>
      <c r="N58" s="23">
        <v>48</v>
      </c>
      <c r="O58" s="23">
        <f t="shared" si="6"/>
        <v>0</v>
      </c>
    </row>
    <row r="59" spans="1:15" x14ac:dyDescent="0.25">
      <c r="A59" s="7" t="s">
        <v>112</v>
      </c>
      <c r="B59" s="7" t="s">
        <v>113</v>
      </c>
      <c r="C59" s="22"/>
      <c r="D59" s="22"/>
      <c r="E59" s="22"/>
      <c r="F59" s="22"/>
      <c r="G59" s="22"/>
      <c r="H59" s="22"/>
      <c r="I59" s="22"/>
      <c r="J59" s="38"/>
      <c r="K59" s="28"/>
      <c r="L59" s="23"/>
      <c r="M59" s="23"/>
      <c r="N59" s="23"/>
      <c r="O59" s="23">
        <f t="shared" si="6"/>
        <v>0</v>
      </c>
    </row>
    <row r="60" spans="1:15" x14ac:dyDescent="0.25">
      <c r="A60" s="7" t="s">
        <v>114</v>
      </c>
      <c r="B60" s="7" t="s">
        <v>115</v>
      </c>
      <c r="C60" s="22">
        <v>12</v>
      </c>
      <c r="D60" s="22">
        <v>30</v>
      </c>
      <c r="E60" s="22">
        <v>9</v>
      </c>
      <c r="F60" s="22">
        <v>12</v>
      </c>
      <c r="G60" s="22">
        <f t="shared" si="0"/>
        <v>21</v>
      </c>
      <c r="H60" s="22">
        <f t="shared" si="1"/>
        <v>42</v>
      </c>
      <c r="I60" s="22">
        <f t="shared" si="2"/>
        <v>63</v>
      </c>
      <c r="J60" s="38">
        <f t="shared" si="4"/>
        <v>7</v>
      </c>
      <c r="K60" s="28" t="str">
        <f t="shared" si="7"/>
        <v>TEORIJA OK</v>
      </c>
      <c r="L60" s="23"/>
      <c r="M60" s="23"/>
      <c r="N60" s="23"/>
      <c r="O60" s="23">
        <f t="shared" si="6"/>
        <v>42</v>
      </c>
    </row>
    <row r="61" spans="1:15" x14ac:dyDescent="0.25">
      <c r="A61" s="7" t="s">
        <v>116</v>
      </c>
      <c r="B61" s="7" t="s">
        <v>117</v>
      </c>
      <c r="C61" s="22"/>
      <c r="D61" s="22"/>
      <c r="E61" s="22"/>
      <c r="F61" s="22"/>
      <c r="G61" s="22"/>
      <c r="H61" s="22"/>
      <c r="I61" s="22"/>
      <c r="J61" s="38"/>
      <c r="K61" s="28"/>
      <c r="L61" s="23"/>
      <c r="M61" s="23"/>
      <c r="N61" s="23"/>
      <c r="O61" s="23">
        <f t="shared" si="6"/>
        <v>0</v>
      </c>
    </row>
    <row r="62" spans="1:15" x14ac:dyDescent="0.25">
      <c r="A62" s="7" t="s">
        <v>118</v>
      </c>
      <c r="B62" s="7" t="s">
        <v>119</v>
      </c>
      <c r="C62" s="22">
        <f>0.5*prvi_kol!C62</f>
        <v>17</v>
      </c>
      <c r="D62" s="22">
        <f>0.5*prvi_kol!D62</f>
        <v>24.5</v>
      </c>
      <c r="E62" s="22">
        <f>drugi_kol!H62</f>
        <v>0</v>
      </c>
      <c r="F62" s="22">
        <f>drugi_kol!I62</f>
        <v>0</v>
      </c>
      <c r="G62" s="22">
        <f t="shared" si="0"/>
        <v>17</v>
      </c>
      <c r="H62" s="22">
        <f t="shared" si="1"/>
        <v>24.5</v>
      </c>
      <c r="I62" s="22">
        <f t="shared" si="2"/>
        <v>41.5</v>
      </c>
      <c r="J62" s="39" t="s">
        <v>196</v>
      </c>
      <c r="K62" s="28" t="str">
        <f>IF(G62&gt;=$M$2,"TEORIJA OK","PAO")</f>
        <v>TEORIJA OK</v>
      </c>
      <c r="L62" s="23"/>
      <c r="M62" s="23">
        <v>34</v>
      </c>
      <c r="N62" s="23">
        <v>49</v>
      </c>
      <c r="O62" s="23">
        <f t="shared" si="6"/>
        <v>0</v>
      </c>
    </row>
    <row r="63" spans="1:15" x14ac:dyDescent="0.25">
      <c r="A63" s="7" t="s">
        <v>120</v>
      </c>
      <c r="B63" s="7" t="s">
        <v>121</v>
      </c>
      <c r="C63" s="22">
        <v>12</v>
      </c>
      <c r="D63" s="22">
        <f>0.5*prvi_kol!D63</f>
        <v>13.5</v>
      </c>
      <c r="E63" s="22">
        <v>6</v>
      </c>
      <c r="F63" s="22">
        <v>20</v>
      </c>
      <c r="G63" s="22">
        <f t="shared" si="0"/>
        <v>18</v>
      </c>
      <c r="H63" s="22">
        <f t="shared" si="1"/>
        <v>33.5</v>
      </c>
      <c r="I63" s="22">
        <f t="shared" si="2"/>
        <v>51.5</v>
      </c>
      <c r="J63" s="38">
        <f t="shared" si="4"/>
        <v>6</v>
      </c>
      <c r="K63" s="28" t="str">
        <f>IF(G63&gt;=$M$2,"TEORIJA OK","PAO")</f>
        <v>TEORIJA OK</v>
      </c>
      <c r="L63" s="23"/>
      <c r="M63" s="23">
        <v>9</v>
      </c>
      <c r="N63" s="23">
        <v>27</v>
      </c>
      <c r="O63" s="23">
        <f t="shared" si="6"/>
        <v>7.5</v>
      </c>
    </row>
    <row r="64" spans="1:15" x14ac:dyDescent="0.25">
      <c r="A64" s="7" t="s">
        <v>122</v>
      </c>
      <c r="B64" s="7" t="s">
        <v>123</v>
      </c>
      <c r="C64" s="22"/>
      <c r="D64" s="22"/>
      <c r="E64" s="22"/>
      <c r="F64" s="22"/>
      <c r="G64" s="22"/>
      <c r="H64" s="22"/>
      <c r="I64" s="22"/>
      <c r="J64" s="38"/>
      <c r="K64" s="28"/>
      <c r="L64" s="23"/>
      <c r="M64" s="23"/>
      <c r="N64" s="23"/>
      <c r="O64" s="23">
        <f t="shared" si="6"/>
        <v>0</v>
      </c>
    </row>
    <row r="65" spans="1:15" x14ac:dyDescent="0.25">
      <c r="A65" s="7" t="s">
        <v>124</v>
      </c>
      <c r="B65" s="7" t="s">
        <v>125</v>
      </c>
      <c r="C65" s="22">
        <f>0.5*prvi_kol!C65</f>
        <v>29.5</v>
      </c>
      <c r="D65" s="22">
        <f>0.5*prvi_kol!D65</f>
        <v>29</v>
      </c>
      <c r="E65" s="22">
        <f>drugi_kol!H65</f>
        <v>6</v>
      </c>
      <c r="F65" s="22">
        <f>drugi_kol!I65</f>
        <v>21</v>
      </c>
      <c r="G65" s="22">
        <f t="shared" si="0"/>
        <v>35.5</v>
      </c>
      <c r="H65" s="22">
        <f t="shared" si="1"/>
        <v>50</v>
      </c>
      <c r="I65" s="22">
        <f t="shared" si="2"/>
        <v>85.5</v>
      </c>
      <c r="J65" s="38">
        <f t="shared" si="4"/>
        <v>9</v>
      </c>
      <c r="K65" s="28" t="str">
        <f t="shared" ref="K65:K70" si="8">IF(G65&gt;=$M$2,"TEORIJA OK","PAO")</f>
        <v>TEORIJA OK</v>
      </c>
      <c r="L65" s="23"/>
      <c r="M65" s="23">
        <v>59</v>
      </c>
      <c r="N65" s="23">
        <v>58</v>
      </c>
      <c r="O65" s="23">
        <f t="shared" si="6"/>
        <v>0</v>
      </c>
    </row>
    <row r="66" spans="1:15" x14ac:dyDescent="0.25">
      <c r="A66" s="7" t="s">
        <v>126</v>
      </c>
      <c r="B66" s="7" t="s">
        <v>127</v>
      </c>
      <c r="C66" s="22">
        <f>0.5*prvi_kol!C66</f>
        <v>22</v>
      </c>
      <c r="D66" s="22">
        <f>0.5*prvi_kol!D66</f>
        <v>25.5</v>
      </c>
      <c r="E66" s="22">
        <f>drugi_kol!H66</f>
        <v>20</v>
      </c>
      <c r="F66" s="22">
        <f>drugi_kol!I66</f>
        <v>30</v>
      </c>
      <c r="G66" s="22">
        <f t="shared" si="0"/>
        <v>42</v>
      </c>
      <c r="H66" s="22">
        <f t="shared" si="1"/>
        <v>55.5</v>
      </c>
      <c r="I66" s="22">
        <f t="shared" si="2"/>
        <v>97.5</v>
      </c>
      <c r="J66" s="38">
        <f t="shared" si="4"/>
        <v>10</v>
      </c>
      <c r="K66" s="28" t="str">
        <f t="shared" si="8"/>
        <v>TEORIJA OK</v>
      </c>
      <c r="L66" s="23"/>
      <c r="M66" s="23">
        <v>44</v>
      </c>
      <c r="N66" s="23">
        <v>51</v>
      </c>
      <c r="O66" s="23">
        <f t="shared" si="6"/>
        <v>0</v>
      </c>
    </row>
    <row r="67" spans="1:15" x14ac:dyDescent="0.25">
      <c r="A67" s="7" t="s">
        <v>128</v>
      </c>
      <c r="B67" s="7" t="s">
        <v>129</v>
      </c>
      <c r="C67" s="22">
        <f>0.5*prvi_kol!C67</f>
        <v>15</v>
      </c>
      <c r="D67" s="22">
        <f>0.5*prvi_kol!D67</f>
        <v>21</v>
      </c>
      <c r="E67" s="22">
        <f>drugi_kol!H67</f>
        <v>16</v>
      </c>
      <c r="F67" s="22">
        <f>drugi_kol!I67</f>
        <v>29</v>
      </c>
      <c r="G67" s="22">
        <f t="shared" si="0"/>
        <v>31</v>
      </c>
      <c r="H67" s="22">
        <f t="shared" si="1"/>
        <v>50</v>
      </c>
      <c r="I67" s="22">
        <f t="shared" si="2"/>
        <v>81</v>
      </c>
      <c r="J67" s="38">
        <f t="shared" si="4"/>
        <v>9</v>
      </c>
      <c r="K67" s="28" t="str">
        <f t="shared" si="8"/>
        <v>TEORIJA OK</v>
      </c>
      <c r="L67" s="23"/>
      <c r="M67" s="23">
        <v>30</v>
      </c>
      <c r="N67" s="23">
        <v>42</v>
      </c>
      <c r="O67" s="23">
        <f t="shared" si="6"/>
        <v>0</v>
      </c>
    </row>
    <row r="68" spans="1:15" x14ac:dyDescent="0.25">
      <c r="A68" s="7" t="s">
        <v>130</v>
      </c>
      <c r="B68" s="7" t="s">
        <v>131</v>
      </c>
      <c r="C68" s="22">
        <f>0.5*prvi_kol!C68</f>
        <v>23</v>
      </c>
      <c r="D68" s="22">
        <f>0.5*prvi_kol!D68</f>
        <v>20.5</v>
      </c>
      <c r="E68" s="22">
        <f>drugi_kol!H68</f>
        <v>15</v>
      </c>
      <c r="F68" s="22">
        <f>drugi_kol!I68</f>
        <v>30</v>
      </c>
      <c r="G68" s="22">
        <f t="shared" ref="G68:G93" si="9">C68+E68</f>
        <v>38</v>
      </c>
      <c r="H68" s="22">
        <f t="shared" ref="H68:H93" si="10">D68+F68</f>
        <v>50.5</v>
      </c>
      <c r="I68" s="22">
        <f t="shared" ref="I68:I93" si="11">G68+H68</f>
        <v>88.5</v>
      </c>
      <c r="J68" s="38">
        <f t="shared" ref="J68:J93" si="12">IF(ISBLANK(I68),,IF(I68&gt;=90,10,IF(I68&gt;=80,9,IF(I68&gt;=70,8,IF(I68&gt;=60,7,IF(I68&gt;=50,6,5))))))</f>
        <v>9</v>
      </c>
      <c r="K68" s="28" t="str">
        <f t="shared" si="8"/>
        <v>TEORIJA OK</v>
      </c>
      <c r="L68" s="23"/>
      <c r="M68" s="23">
        <v>46</v>
      </c>
      <c r="N68" s="23">
        <v>41</v>
      </c>
      <c r="O68" s="23">
        <f t="shared" si="6"/>
        <v>0</v>
      </c>
    </row>
    <row r="69" spans="1:15" x14ac:dyDescent="0.25">
      <c r="A69" s="7" t="s">
        <v>132</v>
      </c>
      <c r="B69" s="7" t="s">
        <v>133</v>
      </c>
      <c r="C69" s="22">
        <f>0.5*prvi_kol!C69</f>
        <v>24</v>
      </c>
      <c r="D69" s="22">
        <f>0.5*prvi_kol!D69</f>
        <v>17.5</v>
      </c>
      <c r="E69" s="22">
        <f>drugi_kol!H69</f>
        <v>20</v>
      </c>
      <c r="F69" s="22">
        <f>drugi_kol!I69</f>
        <v>27</v>
      </c>
      <c r="G69" s="22">
        <f t="shared" si="9"/>
        <v>44</v>
      </c>
      <c r="H69" s="22">
        <f t="shared" si="10"/>
        <v>44.5</v>
      </c>
      <c r="I69" s="22">
        <f t="shared" si="11"/>
        <v>88.5</v>
      </c>
      <c r="J69" s="38">
        <f t="shared" si="12"/>
        <v>9</v>
      </c>
      <c r="K69" s="28" t="str">
        <f t="shared" si="8"/>
        <v>TEORIJA OK</v>
      </c>
      <c r="L69" s="23"/>
      <c r="M69" s="23">
        <v>48</v>
      </c>
      <c r="N69" s="23">
        <v>35</v>
      </c>
      <c r="O69" s="23">
        <f t="shared" si="6"/>
        <v>0</v>
      </c>
    </row>
    <row r="70" spans="1:15" x14ac:dyDescent="0.25">
      <c r="A70" s="7" t="s">
        <v>134</v>
      </c>
      <c r="B70" s="7" t="s">
        <v>135</v>
      </c>
      <c r="C70" s="22">
        <f>0.5*prvi_kol!C70</f>
        <v>26</v>
      </c>
      <c r="D70" s="22">
        <f>0.5*prvi_kol!D70</f>
        <v>21.5</v>
      </c>
      <c r="E70" s="22">
        <f>drugi_kol!H70</f>
        <v>9</v>
      </c>
      <c r="F70" s="22">
        <f>drugi_kol!I70</f>
        <v>24</v>
      </c>
      <c r="G70" s="22">
        <f t="shared" si="9"/>
        <v>35</v>
      </c>
      <c r="H70" s="22">
        <f t="shared" si="10"/>
        <v>45.5</v>
      </c>
      <c r="I70" s="22">
        <f t="shared" si="11"/>
        <v>80.5</v>
      </c>
      <c r="J70" s="38">
        <f t="shared" si="12"/>
        <v>9</v>
      </c>
      <c r="K70" s="28" t="str">
        <f t="shared" si="8"/>
        <v>TEORIJA OK</v>
      </c>
      <c r="L70" s="23"/>
      <c r="M70" s="23">
        <v>52</v>
      </c>
      <c r="N70" s="23">
        <v>43</v>
      </c>
      <c r="O70" s="23">
        <f t="shared" si="6"/>
        <v>0</v>
      </c>
    </row>
    <row r="71" spans="1:15" x14ac:dyDescent="0.25">
      <c r="A71" s="7" t="s">
        <v>136</v>
      </c>
      <c r="B71" s="7" t="s">
        <v>137</v>
      </c>
      <c r="C71" s="22"/>
      <c r="D71" s="22"/>
      <c r="E71" s="22"/>
      <c r="F71" s="22"/>
      <c r="G71" s="22"/>
      <c r="H71" s="22"/>
      <c r="I71" s="22"/>
      <c r="J71" s="38"/>
      <c r="K71" s="28"/>
      <c r="L71" s="23"/>
      <c r="M71" s="23"/>
      <c r="N71" s="23"/>
      <c r="O71" s="23">
        <f t="shared" ref="O71:O93" si="13">C71+D71-(M71+N71)/2</f>
        <v>0</v>
      </c>
    </row>
    <row r="72" spans="1:15" x14ac:dyDescent="0.25">
      <c r="A72" s="7" t="s">
        <v>138</v>
      </c>
      <c r="B72" s="7" t="s">
        <v>139</v>
      </c>
      <c r="C72" s="22">
        <f>0.5*prvi_kol!C72</f>
        <v>21</v>
      </c>
      <c r="D72" s="22">
        <f>0.5*prvi_kol!D72</f>
        <v>11</v>
      </c>
      <c r="E72" s="22">
        <f>drugi_kol!H72</f>
        <v>13</v>
      </c>
      <c r="F72" s="22">
        <f>drugi_kol!I72</f>
        <v>23</v>
      </c>
      <c r="G72" s="22">
        <f t="shared" si="9"/>
        <v>34</v>
      </c>
      <c r="H72" s="22">
        <f t="shared" si="10"/>
        <v>34</v>
      </c>
      <c r="I72" s="22">
        <f t="shared" si="11"/>
        <v>68</v>
      </c>
      <c r="J72" s="38">
        <f t="shared" si="12"/>
        <v>7</v>
      </c>
      <c r="K72" s="28" t="str">
        <f>IF(G72&gt;=$M$2,"TEORIJA OK","PAO")</f>
        <v>TEORIJA OK</v>
      </c>
      <c r="L72" s="23"/>
      <c r="M72" s="23">
        <v>42</v>
      </c>
      <c r="N72" s="23">
        <v>22</v>
      </c>
      <c r="O72" s="23">
        <f t="shared" si="13"/>
        <v>0</v>
      </c>
    </row>
    <row r="73" spans="1:15" x14ac:dyDescent="0.25">
      <c r="A73" s="7" t="s">
        <v>140</v>
      </c>
      <c r="B73" s="7" t="s">
        <v>141</v>
      </c>
      <c r="C73" s="22">
        <f>0.5*prvi_kol!C73</f>
        <v>8</v>
      </c>
      <c r="D73" s="22">
        <f>0.5*prvi_kol!D73</f>
        <v>20.5</v>
      </c>
      <c r="E73" s="22">
        <f>drugi_kol!H73</f>
        <v>0</v>
      </c>
      <c r="F73" s="22">
        <f>drugi_kol!I73</f>
        <v>0</v>
      </c>
      <c r="G73" s="22">
        <f t="shared" si="9"/>
        <v>8</v>
      </c>
      <c r="H73" s="22">
        <f t="shared" si="10"/>
        <v>20.5</v>
      </c>
      <c r="I73" s="22">
        <f t="shared" si="11"/>
        <v>28.5</v>
      </c>
      <c r="J73" s="39" t="s">
        <v>196</v>
      </c>
      <c r="K73" s="28" t="str">
        <f>IF(G73&gt;=$M$2,"TEORIJA OK","PAO")</f>
        <v>PAO</v>
      </c>
      <c r="L73" s="23"/>
      <c r="M73" s="23">
        <v>16</v>
      </c>
      <c r="N73" s="23">
        <v>41</v>
      </c>
      <c r="O73" s="23">
        <f t="shared" si="13"/>
        <v>0</v>
      </c>
    </row>
    <row r="74" spans="1:15" x14ac:dyDescent="0.25">
      <c r="A74" s="7" t="s">
        <v>142</v>
      </c>
      <c r="B74" s="7" t="s">
        <v>143</v>
      </c>
      <c r="C74" s="22"/>
      <c r="D74" s="22"/>
      <c r="E74" s="22"/>
      <c r="F74" s="22"/>
      <c r="G74" s="22"/>
      <c r="H74" s="22"/>
      <c r="I74" s="22"/>
      <c r="J74" s="38"/>
      <c r="K74" s="28"/>
      <c r="L74" s="23"/>
      <c r="M74" s="23"/>
      <c r="N74" s="23"/>
      <c r="O74" s="23">
        <f t="shared" si="13"/>
        <v>0</v>
      </c>
    </row>
    <row r="75" spans="1:15" x14ac:dyDescent="0.25">
      <c r="A75" s="7" t="s">
        <v>144</v>
      </c>
      <c r="B75" s="7" t="s">
        <v>145</v>
      </c>
      <c r="C75" s="22"/>
      <c r="D75" s="22"/>
      <c r="E75" s="22"/>
      <c r="F75" s="22"/>
      <c r="G75" s="22"/>
      <c r="H75" s="22"/>
      <c r="I75" s="22"/>
      <c r="J75" s="38"/>
      <c r="K75" s="28"/>
      <c r="L75" s="23"/>
      <c r="M75" s="23"/>
      <c r="N75" s="23"/>
      <c r="O75" s="23">
        <f t="shared" si="13"/>
        <v>0</v>
      </c>
    </row>
    <row r="76" spans="1:15" x14ac:dyDescent="0.25">
      <c r="A76" s="7" t="s">
        <v>146</v>
      </c>
      <c r="B76" s="7" t="s">
        <v>147</v>
      </c>
      <c r="C76" s="22"/>
      <c r="D76" s="22"/>
      <c r="E76" s="22"/>
      <c r="F76" s="22"/>
      <c r="G76" s="22"/>
      <c r="H76" s="22"/>
      <c r="I76" s="22"/>
      <c r="J76" s="38"/>
      <c r="K76" s="28"/>
      <c r="L76" s="23"/>
      <c r="M76" s="23"/>
      <c r="N76" s="23"/>
      <c r="O76" s="23">
        <f t="shared" si="13"/>
        <v>0</v>
      </c>
    </row>
    <row r="77" spans="1:15" x14ac:dyDescent="0.25">
      <c r="A77" s="7" t="s">
        <v>148</v>
      </c>
      <c r="B77" s="7" t="s">
        <v>149</v>
      </c>
      <c r="C77" s="22">
        <f>0.5*prvi_kol!C77</f>
        <v>29</v>
      </c>
      <c r="D77" s="22">
        <f>0.5*prvi_kol!D77</f>
        <v>30</v>
      </c>
      <c r="E77" s="22">
        <f>drugi_kol!H77</f>
        <v>14</v>
      </c>
      <c r="F77" s="22">
        <f>drugi_kol!I77</f>
        <v>38</v>
      </c>
      <c r="G77" s="22">
        <f t="shared" si="9"/>
        <v>43</v>
      </c>
      <c r="H77" s="22">
        <f t="shared" si="10"/>
        <v>68</v>
      </c>
      <c r="I77" s="22">
        <f t="shared" si="11"/>
        <v>111</v>
      </c>
      <c r="J77" s="38">
        <f t="shared" si="12"/>
        <v>10</v>
      </c>
      <c r="K77" s="28" t="str">
        <f>IF(G77&gt;=$M$2,"TEORIJA OK","PAO")</f>
        <v>TEORIJA OK</v>
      </c>
      <c r="L77" s="23"/>
      <c r="M77" s="23">
        <v>58</v>
      </c>
      <c r="N77" s="23">
        <v>60</v>
      </c>
      <c r="O77" s="23">
        <f t="shared" si="13"/>
        <v>0</v>
      </c>
    </row>
    <row r="78" spans="1:15" x14ac:dyDescent="0.25">
      <c r="A78" s="7" t="s">
        <v>150</v>
      </c>
      <c r="B78" s="7" t="s">
        <v>151</v>
      </c>
      <c r="C78" s="22">
        <f>0.5*prvi_kol!C78</f>
        <v>28</v>
      </c>
      <c r="D78" s="22">
        <f>0.5*prvi_kol!D78</f>
        <v>20.5</v>
      </c>
      <c r="E78" s="22">
        <f>drugi_kol!H78</f>
        <v>20</v>
      </c>
      <c r="F78" s="22">
        <f>drugi_kol!I78</f>
        <v>29</v>
      </c>
      <c r="G78" s="22">
        <f t="shared" si="9"/>
        <v>48</v>
      </c>
      <c r="H78" s="22">
        <f t="shared" si="10"/>
        <v>49.5</v>
      </c>
      <c r="I78" s="22">
        <f t="shared" si="11"/>
        <v>97.5</v>
      </c>
      <c r="J78" s="38">
        <f t="shared" si="12"/>
        <v>10</v>
      </c>
      <c r="K78" s="28" t="str">
        <f>IF(G78&gt;=$M$2,"TEORIJA OK","PAO")</f>
        <v>TEORIJA OK</v>
      </c>
      <c r="L78" s="23"/>
      <c r="M78" s="23">
        <v>56</v>
      </c>
      <c r="N78" s="23">
        <v>41</v>
      </c>
      <c r="O78" s="23">
        <f t="shared" si="13"/>
        <v>0</v>
      </c>
    </row>
    <row r="79" spans="1:15" x14ac:dyDescent="0.25">
      <c r="A79" s="7" t="s">
        <v>152</v>
      </c>
      <c r="B79" s="7" t="s">
        <v>153</v>
      </c>
      <c r="C79" s="22">
        <v>12</v>
      </c>
      <c r="D79" s="22">
        <v>23</v>
      </c>
      <c r="E79" s="22">
        <v>0</v>
      </c>
      <c r="F79" s="22">
        <v>17</v>
      </c>
      <c r="G79" s="22">
        <f t="shared" si="9"/>
        <v>12</v>
      </c>
      <c r="H79" s="22">
        <f t="shared" si="10"/>
        <v>40</v>
      </c>
      <c r="I79" s="22">
        <f t="shared" si="11"/>
        <v>52</v>
      </c>
      <c r="J79" s="38">
        <f t="shared" si="12"/>
        <v>6</v>
      </c>
      <c r="K79" s="28" t="str">
        <f t="shared" si="7"/>
        <v>PAO</v>
      </c>
      <c r="L79" s="37" t="s">
        <v>207</v>
      </c>
      <c r="M79" s="23"/>
      <c r="N79" s="23"/>
      <c r="O79" s="23">
        <f t="shared" si="13"/>
        <v>35</v>
      </c>
    </row>
    <row r="80" spans="1:15" x14ac:dyDescent="0.25">
      <c r="A80" s="7" t="s">
        <v>154</v>
      </c>
      <c r="B80" s="7" t="s">
        <v>155</v>
      </c>
      <c r="C80" s="22">
        <f>0.5*prvi_kol!C80</f>
        <v>17</v>
      </c>
      <c r="D80" s="22">
        <f>0.5*prvi_kol!D80</f>
        <v>10.5</v>
      </c>
      <c r="E80" s="22">
        <f>drugi_kol!H80</f>
        <v>7</v>
      </c>
      <c r="F80" s="22">
        <f>drugi_kol!I80</f>
        <v>22</v>
      </c>
      <c r="G80" s="22">
        <f t="shared" si="9"/>
        <v>24</v>
      </c>
      <c r="H80" s="22">
        <f t="shared" si="10"/>
        <v>32.5</v>
      </c>
      <c r="I80" s="22">
        <f t="shared" si="11"/>
        <v>56.5</v>
      </c>
      <c r="J80" s="26">
        <f t="shared" si="12"/>
        <v>6</v>
      </c>
      <c r="K80" s="28" t="str">
        <f>IF(G80&gt;=$M$2,"TEORIJA OK","PAO")</f>
        <v>TEORIJA OK</v>
      </c>
      <c r="L80" s="23"/>
      <c r="M80" s="23">
        <v>34</v>
      </c>
      <c r="N80" s="23">
        <v>21</v>
      </c>
      <c r="O80" s="23">
        <f t="shared" si="13"/>
        <v>0</v>
      </c>
    </row>
    <row r="81" spans="1:15" x14ac:dyDescent="0.25">
      <c r="A81" s="7" t="s">
        <v>156</v>
      </c>
      <c r="B81" s="7" t="s">
        <v>157</v>
      </c>
      <c r="C81" s="22">
        <f>0.5*prvi_kol!C81</f>
        <v>8</v>
      </c>
      <c r="D81" s="22">
        <f>0.5*prvi_kol!D81</f>
        <v>1</v>
      </c>
      <c r="E81" s="22">
        <f>drugi_kol!H81</f>
        <v>0</v>
      </c>
      <c r="F81" s="22">
        <f>drugi_kol!I81</f>
        <v>0</v>
      </c>
      <c r="G81" s="22">
        <f t="shared" si="9"/>
        <v>8</v>
      </c>
      <c r="H81" s="22">
        <f t="shared" si="10"/>
        <v>1</v>
      </c>
      <c r="I81" s="22">
        <f t="shared" si="11"/>
        <v>9</v>
      </c>
      <c r="J81" s="29" t="s">
        <v>196</v>
      </c>
      <c r="K81" s="28" t="str">
        <f>IF(G81&gt;=$M$2,"TEORIJA OK","PAO")</f>
        <v>PAO</v>
      </c>
      <c r="L81" s="23"/>
      <c r="M81" s="23">
        <v>16</v>
      </c>
      <c r="N81" s="23">
        <v>2</v>
      </c>
      <c r="O81" s="23">
        <f t="shared" si="13"/>
        <v>0</v>
      </c>
    </row>
    <row r="82" spans="1:15" x14ac:dyDescent="0.25">
      <c r="A82" s="7" t="s">
        <v>158</v>
      </c>
      <c r="B82" s="7" t="s">
        <v>159</v>
      </c>
      <c r="C82" s="22">
        <f>0.5*prvi_kol!C82</f>
        <v>27</v>
      </c>
      <c r="D82" s="22">
        <f>0.5*prvi_kol!D82</f>
        <v>13</v>
      </c>
      <c r="E82" s="22">
        <f>drugi_kol!H82</f>
        <v>17</v>
      </c>
      <c r="F82" s="22">
        <f>drugi_kol!I82</f>
        <v>15</v>
      </c>
      <c r="G82" s="22">
        <f t="shared" si="9"/>
        <v>44</v>
      </c>
      <c r="H82" s="22">
        <f t="shared" si="10"/>
        <v>28</v>
      </c>
      <c r="I82" s="22">
        <f t="shared" si="11"/>
        <v>72</v>
      </c>
      <c r="J82" s="26">
        <f t="shared" si="12"/>
        <v>8</v>
      </c>
      <c r="K82" s="28" t="str">
        <f>IF(G82&gt;=$M$2,"TEORIJA OK","PAO")</f>
        <v>TEORIJA OK</v>
      </c>
      <c r="L82" s="23"/>
      <c r="M82" s="23">
        <v>54</v>
      </c>
      <c r="N82" s="23">
        <v>26</v>
      </c>
      <c r="O82" s="23">
        <f t="shared" si="13"/>
        <v>0</v>
      </c>
    </row>
    <row r="83" spans="1:15" x14ac:dyDescent="0.25">
      <c r="A83" s="7" t="s">
        <v>160</v>
      </c>
      <c r="B83" s="7" t="s">
        <v>161</v>
      </c>
      <c r="C83" s="22">
        <v>16</v>
      </c>
      <c r="D83" s="22">
        <v>36</v>
      </c>
      <c r="E83" s="22">
        <v>2</v>
      </c>
      <c r="F83" s="22">
        <v>17</v>
      </c>
      <c r="G83" s="22">
        <f t="shared" si="9"/>
        <v>18</v>
      </c>
      <c r="H83" s="22">
        <f t="shared" si="10"/>
        <v>53</v>
      </c>
      <c r="I83" s="22">
        <f t="shared" si="11"/>
        <v>71</v>
      </c>
      <c r="J83" s="26">
        <f t="shared" si="12"/>
        <v>8</v>
      </c>
      <c r="K83" s="28" t="str">
        <f>IF(G83&gt;=$M$2,"TEORIJA OK","PAO")</f>
        <v>TEORIJA OK</v>
      </c>
      <c r="L83" s="23"/>
      <c r="M83" s="23">
        <v>20</v>
      </c>
      <c r="N83" s="23">
        <v>16</v>
      </c>
      <c r="O83" s="23">
        <f t="shared" si="13"/>
        <v>34</v>
      </c>
    </row>
    <row r="84" spans="1:15" x14ac:dyDescent="0.25">
      <c r="A84" s="7" t="s">
        <v>162</v>
      </c>
      <c r="B84" s="7" t="s">
        <v>163</v>
      </c>
      <c r="C84" s="22"/>
      <c r="D84" s="22"/>
      <c r="E84" s="22"/>
      <c r="F84" s="22"/>
      <c r="G84" s="22"/>
      <c r="H84" s="22"/>
      <c r="I84" s="22"/>
      <c r="J84" s="26"/>
      <c r="K84" s="28"/>
      <c r="L84" s="23"/>
      <c r="M84" s="23"/>
      <c r="N84" s="23"/>
      <c r="O84" s="23">
        <f t="shared" si="13"/>
        <v>0</v>
      </c>
    </row>
    <row r="85" spans="1:15" x14ac:dyDescent="0.25">
      <c r="A85" s="7" t="s">
        <v>164</v>
      </c>
      <c r="B85" s="7" t="s">
        <v>165</v>
      </c>
      <c r="C85" s="22"/>
      <c r="D85" s="22"/>
      <c r="E85" s="22"/>
      <c r="F85" s="22"/>
      <c r="G85" s="22"/>
      <c r="H85" s="22"/>
      <c r="I85" s="22"/>
      <c r="J85" s="26"/>
      <c r="K85" s="28"/>
      <c r="L85" s="23"/>
      <c r="M85" s="23"/>
      <c r="N85" s="23"/>
      <c r="O85" s="23">
        <f t="shared" si="13"/>
        <v>0</v>
      </c>
    </row>
    <row r="86" spans="1:15" x14ac:dyDescent="0.25">
      <c r="A86" s="7" t="s">
        <v>166</v>
      </c>
      <c r="B86" s="7" t="s">
        <v>167</v>
      </c>
      <c r="C86" s="22"/>
      <c r="D86" s="22"/>
      <c r="E86" s="22"/>
      <c r="F86" s="22"/>
      <c r="G86" s="22"/>
      <c r="H86" s="22"/>
      <c r="I86" s="22"/>
      <c r="J86" s="26"/>
      <c r="K86" s="28"/>
      <c r="L86" s="23"/>
      <c r="M86" s="23"/>
      <c r="N86" s="23"/>
      <c r="O86" s="23">
        <f t="shared" si="13"/>
        <v>0</v>
      </c>
    </row>
    <row r="87" spans="1:15" x14ac:dyDescent="0.25">
      <c r="A87" s="7" t="s">
        <v>168</v>
      </c>
      <c r="B87" s="7" t="s">
        <v>169</v>
      </c>
      <c r="C87" s="22">
        <f>0.5*prvi_kol!C87</f>
        <v>25</v>
      </c>
      <c r="D87" s="22">
        <f>0.5*prvi_kol!D87</f>
        <v>17</v>
      </c>
      <c r="E87" s="22">
        <f>drugi_kol!H87</f>
        <v>18</v>
      </c>
      <c r="F87" s="22">
        <f>drugi_kol!I87</f>
        <v>22</v>
      </c>
      <c r="G87" s="22">
        <f t="shared" si="9"/>
        <v>43</v>
      </c>
      <c r="H87" s="22">
        <f t="shared" si="10"/>
        <v>39</v>
      </c>
      <c r="I87" s="22">
        <f t="shared" si="11"/>
        <v>82</v>
      </c>
      <c r="J87" s="26">
        <f t="shared" si="12"/>
        <v>9</v>
      </c>
      <c r="K87" s="28" t="str">
        <f>IF(G87&gt;=$M$2,"TEORIJA OK","PAO")</f>
        <v>TEORIJA OK</v>
      </c>
      <c r="L87" s="23"/>
      <c r="M87" s="23">
        <v>50</v>
      </c>
      <c r="N87" s="23">
        <v>34</v>
      </c>
      <c r="O87" s="23">
        <f t="shared" si="13"/>
        <v>0</v>
      </c>
    </row>
    <row r="88" spans="1:15" x14ac:dyDescent="0.25">
      <c r="A88" s="7" t="s">
        <v>170</v>
      </c>
      <c r="B88" s="7" t="s">
        <v>171</v>
      </c>
      <c r="C88" s="22">
        <v>14</v>
      </c>
      <c r="D88" s="22">
        <v>22</v>
      </c>
      <c r="E88" s="22">
        <v>7</v>
      </c>
      <c r="F88" s="22">
        <v>12</v>
      </c>
      <c r="G88" s="22">
        <f t="shared" si="9"/>
        <v>21</v>
      </c>
      <c r="H88" s="22">
        <f t="shared" si="10"/>
        <v>34</v>
      </c>
      <c r="I88" s="22">
        <f t="shared" si="11"/>
        <v>55</v>
      </c>
      <c r="J88" s="26">
        <f t="shared" si="12"/>
        <v>6</v>
      </c>
      <c r="K88" s="28" t="str">
        <f t="shared" si="7"/>
        <v>TEORIJA OK</v>
      </c>
      <c r="L88" s="23"/>
      <c r="M88" s="23"/>
      <c r="N88" s="23"/>
      <c r="O88" s="23">
        <f t="shared" si="13"/>
        <v>36</v>
      </c>
    </row>
    <row r="89" spans="1:15" x14ac:dyDescent="0.25">
      <c r="A89" s="7" t="s">
        <v>172</v>
      </c>
      <c r="B89" s="7" t="s">
        <v>173</v>
      </c>
      <c r="C89" s="22">
        <v>12</v>
      </c>
      <c r="D89" s="22">
        <v>26</v>
      </c>
      <c r="E89" s="22">
        <v>2</v>
      </c>
      <c r="F89" s="22">
        <v>7</v>
      </c>
      <c r="G89" s="22">
        <f t="shared" si="9"/>
        <v>14</v>
      </c>
      <c r="H89" s="22">
        <f t="shared" si="10"/>
        <v>33</v>
      </c>
      <c r="I89" s="22">
        <f t="shared" si="11"/>
        <v>47</v>
      </c>
      <c r="J89" s="26">
        <f t="shared" si="12"/>
        <v>5</v>
      </c>
      <c r="K89" s="28" t="str">
        <f>IF(G89&gt;=$M$2,"TEORIJA OK","PAO")</f>
        <v>PAO</v>
      </c>
      <c r="L89" s="23"/>
      <c r="M89" s="23">
        <v>15</v>
      </c>
      <c r="N89" s="23">
        <v>32</v>
      </c>
      <c r="O89" s="23">
        <f t="shared" si="13"/>
        <v>14.5</v>
      </c>
    </row>
    <row r="90" spans="1:15" x14ac:dyDescent="0.25">
      <c r="A90" s="7" t="s">
        <v>174</v>
      </c>
      <c r="B90" s="7" t="s">
        <v>175</v>
      </c>
      <c r="C90" s="22">
        <v>14</v>
      </c>
      <c r="D90" s="22">
        <v>36</v>
      </c>
      <c r="E90" s="22">
        <v>6</v>
      </c>
      <c r="F90" s="22">
        <v>22</v>
      </c>
      <c r="G90" s="22">
        <f t="shared" si="9"/>
        <v>20</v>
      </c>
      <c r="H90" s="22">
        <f t="shared" si="10"/>
        <v>58</v>
      </c>
      <c r="I90" s="22">
        <f t="shared" si="11"/>
        <v>78</v>
      </c>
      <c r="J90" s="26">
        <f t="shared" si="12"/>
        <v>8</v>
      </c>
      <c r="K90" s="28" t="str">
        <f>IF(G90&gt;=$M$2,"TEORIJA OK","PAO")</f>
        <v>TEORIJA OK</v>
      </c>
      <c r="L90" s="23"/>
      <c r="M90" s="23">
        <v>34</v>
      </c>
      <c r="N90" s="23">
        <v>14</v>
      </c>
      <c r="O90" s="23">
        <f t="shared" si="13"/>
        <v>26</v>
      </c>
    </row>
    <row r="91" spans="1:15" x14ac:dyDescent="0.25">
      <c r="A91" s="7" t="s">
        <v>176</v>
      </c>
      <c r="B91" s="7" t="s">
        <v>177</v>
      </c>
      <c r="C91" s="22">
        <f>0.5*prvi_kol!C91</f>
        <v>17.5</v>
      </c>
      <c r="D91" s="22">
        <f>0.5*prvi_kol!D91</f>
        <v>15.5</v>
      </c>
      <c r="E91" s="22">
        <f>drugi_kol!H91</f>
        <v>12</v>
      </c>
      <c r="F91" s="22">
        <f>drugi_kol!I91</f>
        <v>24</v>
      </c>
      <c r="G91" s="22">
        <f t="shared" si="9"/>
        <v>29.5</v>
      </c>
      <c r="H91" s="22">
        <f t="shared" si="10"/>
        <v>39.5</v>
      </c>
      <c r="I91" s="22">
        <f t="shared" si="11"/>
        <v>69</v>
      </c>
      <c r="J91" s="26">
        <f t="shared" si="12"/>
        <v>7</v>
      </c>
      <c r="K91" s="28" t="str">
        <f>IF(G91&gt;=$M$2,"TEORIJA OK","PAO")</f>
        <v>TEORIJA OK</v>
      </c>
      <c r="L91" s="23"/>
      <c r="M91" s="23">
        <v>35</v>
      </c>
      <c r="N91" s="23">
        <v>31</v>
      </c>
      <c r="O91" s="23">
        <f t="shared" si="13"/>
        <v>0</v>
      </c>
    </row>
    <row r="92" spans="1:15" x14ac:dyDescent="0.25">
      <c r="A92" s="7" t="s">
        <v>178</v>
      </c>
      <c r="B92" s="7" t="s">
        <v>179</v>
      </c>
      <c r="C92" s="22">
        <f>0.5*prvi_kol!C92</f>
        <v>18</v>
      </c>
      <c r="D92" s="22">
        <f>0.5*prvi_kol!D92</f>
        <v>14</v>
      </c>
      <c r="E92" s="22">
        <f>drugi_kol!H92</f>
        <v>12</v>
      </c>
      <c r="F92" s="22">
        <f>drugi_kol!I92</f>
        <v>18</v>
      </c>
      <c r="G92" s="22">
        <f t="shared" si="9"/>
        <v>30</v>
      </c>
      <c r="H92" s="22">
        <f t="shared" si="10"/>
        <v>32</v>
      </c>
      <c r="I92" s="22">
        <f t="shared" si="11"/>
        <v>62</v>
      </c>
      <c r="J92" s="26">
        <f t="shared" si="12"/>
        <v>7</v>
      </c>
      <c r="K92" s="28" t="str">
        <f>IF(G92&gt;=$M$2,"TEORIJA OK","PAO")</f>
        <v>TEORIJA OK</v>
      </c>
      <c r="L92" s="23"/>
      <c r="M92" s="23">
        <v>36</v>
      </c>
      <c r="N92" s="23">
        <v>28</v>
      </c>
      <c r="O92" s="23">
        <f t="shared" si="13"/>
        <v>0</v>
      </c>
    </row>
    <row r="93" spans="1:15" x14ac:dyDescent="0.25">
      <c r="A93" s="7" t="s">
        <v>180</v>
      </c>
      <c r="B93" s="7" t="s">
        <v>181</v>
      </c>
      <c r="C93" s="22">
        <v>16</v>
      </c>
      <c r="D93" s="22">
        <v>36</v>
      </c>
      <c r="E93" s="22">
        <v>4</v>
      </c>
      <c r="F93" s="22">
        <v>8</v>
      </c>
      <c r="G93" s="22">
        <f t="shared" si="9"/>
        <v>20</v>
      </c>
      <c r="H93" s="22">
        <f t="shared" si="10"/>
        <v>44</v>
      </c>
      <c r="I93" s="22">
        <f t="shared" si="11"/>
        <v>64</v>
      </c>
      <c r="J93" s="26">
        <f t="shared" si="12"/>
        <v>7</v>
      </c>
      <c r="K93" s="28" t="str">
        <f>IF(G93&gt;=$M$2,"TEORIJA OK","PAO")</f>
        <v>TEORIJA OK</v>
      </c>
      <c r="L93" s="23"/>
      <c r="M93" s="23">
        <v>22</v>
      </c>
      <c r="N93" s="23">
        <v>20</v>
      </c>
      <c r="O93" s="23">
        <f t="shared" si="13"/>
        <v>31</v>
      </c>
    </row>
  </sheetData>
  <mergeCells count="3">
    <mergeCell ref="C1:D1"/>
    <mergeCell ref="E1:F1"/>
    <mergeCell ref="G1:H1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prvi_kol</vt:lpstr>
      <vt:lpstr>drugi_kol</vt:lpstr>
      <vt:lpstr>13E013ENT_januar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Radakovic Zoran</dc:creator>
  <cp:lastModifiedBy>Mladen Terzic</cp:lastModifiedBy>
  <dcterms:created xsi:type="dcterms:W3CDTF">2022-01-23T22:26:14Z</dcterms:created>
  <dcterms:modified xsi:type="dcterms:W3CDTF">2022-01-25T11:33:37Z</dcterms:modified>
</cp:coreProperties>
</file>